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harts/colors1.xml" ContentType="application/vnd.ms-office.chartcolorstyle+xml"/>
  <Override PartName="/xl/charts/style1.xml" ContentType="application/vnd.ms-office.chartstyle+xml"/>
  <Override PartName="/xl/charts/colors2.xml" ContentType="application/vnd.ms-office.chartcolorstyle+xml"/>
  <Override PartName="/xl/charts/style2.xml" ContentType="application/vnd.ms-office.chartstyle+xml"/>
  <Override PartName="/xl/charts/colors3.xml" ContentType="application/vnd.ms-office.chartcolorstyle+xml"/>
  <Override PartName="/xl/charts/style3.xml" ContentType="application/vnd.ms-office.chartstyl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6150" windowHeight="3675"/>
  </bookViews>
  <sheets>
    <sheet name="Arvutustulemused" sheetId="5" r:id="rId1"/>
    <sheet name="Loendatavad elemendid perioodis" sheetId="7" r:id="rId2"/>
    <sheet name="Arvutamine" sheetId="1" r:id="rId3"/>
  </sheets>
  <definedNames>
    <definedName name="_Kasutatavuse_komponent">#REF!</definedName>
    <definedName name="_Ref392172520" localSheetId="2">Arvutamine!$B$17</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3" i="7" l="1"/>
  <c r="C20" i="1" l="1"/>
  <c r="C19" i="1"/>
  <c r="C24" i="1"/>
  <c r="C25" i="1"/>
  <c r="N29" i="1"/>
  <c r="C3" i="1"/>
  <c r="C4" i="1"/>
  <c r="C5" i="1"/>
  <c r="C6" i="1"/>
  <c r="C7" i="1"/>
  <c r="C8" i="1"/>
  <c r="C9" i="1"/>
  <c r="C10" i="1"/>
  <c r="C11" i="1"/>
  <c r="C12" i="1"/>
  <c r="C13" i="1"/>
  <c r="C14" i="1"/>
  <c r="C15" i="1"/>
  <c r="C16" i="1"/>
  <c r="C17" i="1"/>
  <c r="C18" i="1"/>
  <c r="C21" i="1"/>
  <c r="C22" i="1"/>
  <c r="C23" i="1"/>
  <c r="C2" i="1"/>
  <c r="F11" i="1" l="1"/>
  <c r="F16" i="1" l="1"/>
  <c r="G16" i="1" s="1"/>
  <c r="I16" i="1" s="1"/>
  <c r="N25" i="1" s="1"/>
  <c r="F15" i="1"/>
  <c r="G15" i="1" s="1"/>
  <c r="I15" i="1" s="1"/>
  <c r="F14" i="1"/>
  <c r="G14" i="1" s="1"/>
  <c r="I14" i="1" s="1"/>
  <c r="F18" i="1"/>
  <c r="G18" i="1" s="1"/>
  <c r="F13" i="1"/>
  <c r="G13" i="1" s="1"/>
  <c r="I13" i="1" s="1"/>
  <c r="K6" i="1" l="1"/>
  <c r="I18" i="1"/>
  <c r="D8" i="5"/>
  <c r="L23" i="1"/>
  <c r="O28" i="1"/>
  <c r="O24" i="1"/>
  <c r="O27" i="1"/>
  <c r="O26" i="1"/>
  <c r="O23" i="1"/>
  <c r="F12" i="1"/>
  <c r="G12" i="1" s="1"/>
  <c r="I12" i="1" s="1"/>
  <c r="K39" i="1" s="1"/>
  <c r="G11" i="1"/>
  <c r="I11" i="1" s="1"/>
  <c r="F10" i="1"/>
  <c r="G10" i="1" s="1"/>
  <c r="I10" i="1" s="1"/>
  <c r="F9" i="1"/>
  <c r="G9" i="1" s="1"/>
  <c r="I9" i="1" s="1"/>
  <c r="F6" i="1"/>
  <c r="G6" i="1" s="1"/>
  <c r="I6" i="1" s="1"/>
  <c r="F17" i="1"/>
  <c r="G17" i="1" s="1"/>
  <c r="I17" i="1" s="1"/>
  <c r="K7" i="1" s="1"/>
  <c r="B8" i="5" s="1"/>
  <c r="F7" i="1"/>
  <c r="G7" i="1" s="1"/>
  <c r="I7" i="1" s="1"/>
  <c r="F5" i="1"/>
  <c r="G5" i="1" s="1"/>
  <c r="I5" i="1" s="1"/>
  <c r="F3" i="1"/>
  <c r="G3" i="1" s="1"/>
  <c r="I3" i="1" s="1"/>
  <c r="F4" i="1"/>
  <c r="G4" i="1" s="1"/>
  <c r="I4" i="1" s="1"/>
  <c r="K2" i="1" l="1"/>
  <c r="K5" i="1"/>
  <c r="L25" i="1"/>
  <c r="K27" i="1"/>
  <c r="P27" i="1" s="1"/>
  <c r="K24" i="1"/>
  <c r="K26" i="1"/>
  <c r="K25" i="1"/>
  <c r="P25" i="1" s="1"/>
  <c r="K38" i="1"/>
  <c r="N23" i="1"/>
  <c r="K37" i="1"/>
  <c r="L30" i="1"/>
  <c r="P30" i="1" s="1"/>
  <c r="L29" i="1"/>
  <c r="P29" i="1" s="1"/>
  <c r="L26" i="1"/>
  <c r="K4" i="1"/>
  <c r="M24" i="1"/>
  <c r="M28" i="1"/>
  <c r="M23" i="1"/>
  <c r="F8" i="1"/>
  <c r="G8" i="1" s="1"/>
  <c r="I8" i="1" s="1"/>
  <c r="K28" i="1" s="1"/>
  <c r="F2" i="1"/>
  <c r="P26" i="1" l="1"/>
  <c r="G2" i="1"/>
  <c r="I2" i="1" s="1"/>
  <c r="K12" i="1"/>
  <c r="D3" i="5" s="1"/>
  <c r="P28" i="1"/>
  <c r="L24" i="1"/>
  <c r="N24" i="1" l="1"/>
  <c r="K3" i="1"/>
  <c r="L2" i="1" s="1"/>
  <c r="K36" i="1"/>
  <c r="K23" i="1"/>
  <c r="P23" i="1" s="1"/>
  <c r="P24" i="1"/>
  <c r="B3" i="5" l="1"/>
</calcChain>
</file>

<file path=xl/comments1.xml><?xml version="1.0" encoding="utf-8"?>
<comments xmlns="http://schemas.openxmlformats.org/spreadsheetml/2006/main">
  <authors>
    <author>Hegle Sarapuu</author>
  </authors>
  <commentList>
    <comment ref="C1" authorId="0">
      <text>
        <r>
          <rPr>
            <b/>
            <sz val="9"/>
            <color indexed="81"/>
            <rFont val="Tahoma"/>
            <family val="2"/>
          </rPr>
          <t>Hegle Sarapuu:</t>
        </r>
        <r>
          <rPr>
            <sz val="9"/>
            <color indexed="81"/>
            <rFont val="Tahoma"/>
            <family val="2"/>
          </rPr>
          <t xml:space="preserve">
Jäta väli tühjaks, kui seda numbrit ei ole täna veel võimalik saada;
kirjuta "0", kui mõõtmise tulemus on "0"</t>
        </r>
      </text>
    </comment>
    <comment ref="B2" authorId="0">
      <text>
        <r>
          <rPr>
            <b/>
            <sz val="9"/>
            <color indexed="81"/>
            <rFont val="Tahoma"/>
            <family val="2"/>
            <charset val="186"/>
          </rPr>
          <t>Hegle Sarapuu:</t>
        </r>
        <r>
          <rPr>
            <sz val="9"/>
            <color indexed="81"/>
            <rFont val="Tahoma"/>
            <family val="2"/>
            <charset val="186"/>
          </rPr>
          <t xml:space="preserve">
Läbi ametnike ja menetlejate saabunud taotluste ning muude menetlust alustavate dokumentide arv – Mõõdetavas perioodis saabunud kõikide teiste va. klientide poolt tarkvarasüsteemi sisestatud taotlused (peamiselt menetlevate ametnike) või teised menetlust alustavad dokumendid. Number ei tohi sisaldada kliendipoolt süsteemis alustatud menetlusi. </t>
        </r>
      </text>
    </comment>
    <comment ref="B3" authorId="0">
      <text>
        <r>
          <rPr>
            <b/>
            <sz val="9"/>
            <color indexed="81"/>
            <rFont val="Tahoma"/>
            <family val="2"/>
            <charset val="186"/>
          </rPr>
          <t>Hegle Sarapuu:</t>
        </r>
        <r>
          <rPr>
            <sz val="9"/>
            <color indexed="81"/>
            <rFont val="Tahoma"/>
            <family val="2"/>
            <charset val="186"/>
          </rPr>
          <t xml:space="preserve">
Kõikide saabunud taotluste ning muude menetlust alustavate dokumentide arv – Mõõdetavas perioodis saabunud kõikide poolt tarkvarasüsteemi sisestatud taotlused või teised menetlust alustavad dokumendid. Number peab sisaldama ka kliendipoolt süsteemis alustatud menetlusi.
</t>
        </r>
      </text>
    </comment>
    <comment ref="B4" authorId="0">
      <text>
        <r>
          <rPr>
            <b/>
            <sz val="9"/>
            <color indexed="81"/>
            <rFont val="Tahoma"/>
            <family val="2"/>
            <charset val="186"/>
          </rPr>
          <t>Hegle Sarapuu:</t>
        </r>
        <r>
          <rPr>
            <sz val="9"/>
            <color indexed="81"/>
            <rFont val="Tahoma"/>
            <family val="2"/>
            <charset val="186"/>
          </rPr>
          <t xml:space="preserve">
Kõik kasutajate kasutuskorrad mõõdetavas perioodis, mille käigus anti valesti sisestatud andmete kohta veateade. Siia alla kuuluvad ka veateated, kui kasutaja on jätnud andmeid täitmata või sisestanud need valel kujul. Sellist numbrit saab mõõta kasutades nt. Google Analytics’it (arendaja kaasabil eelnevalt seadistades) või paluda tarkvarasüsteemi arendajatel juba arenduse käigus vastavat statistikat välja andev funktsionaalsus. Lisaks on olemas veel alternatiivseid lahendusi, mis võimaldavat tarkvarasüsteemi kasutust jälgida.</t>
        </r>
      </text>
    </comment>
    <comment ref="B5" authorId="0">
      <text>
        <r>
          <rPr>
            <b/>
            <sz val="9"/>
            <color indexed="81"/>
            <rFont val="Tahoma"/>
            <family val="2"/>
            <charset val="186"/>
          </rPr>
          <t>Hegle Sarapuu:</t>
        </r>
        <r>
          <rPr>
            <sz val="9"/>
            <color indexed="81"/>
            <rFont val="Tahoma"/>
            <family val="2"/>
            <charset val="186"/>
          </rPr>
          <t xml:space="preserve">
Kõik kasutajate kasutuskorrad mõõdetavas perioodis. Sellist numbrit saab mõõta kasutades nt. Google Analytics’it (arendaja kaasabil eelnevalt seadistades) või paluda tarkvarasüsteemi arendajatel juba arenduse käigus vastavat statistikat välja andev funktsionaalsus. Lisaks on olemas veel alternatiivseid lahendusi, mis võimaldavat tarkvarasüsteemi kasutust jälgida.</t>
        </r>
      </text>
    </comment>
    <comment ref="B6" authorId="0">
      <text>
        <r>
          <rPr>
            <b/>
            <sz val="9"/>
            <color indexed="81"/>
            <rFont val="Tahoma"/>
            <family val="2"/>
            <charset val="186"/>
          </rPr>
          <t>Hegle Sarapuu:</t>
        </r>
        <r>
          <rPr>
            <sz val="9"/>
            <color indexed="81"/>
            <rFont val="Tahoma"/>
            <family val="2"/>
            <charset val="186"/>
          </rPr>
          <t xml:space="preserve">
Infopäringuteks loetakse kasutajatoele tehtud kõned ning e-kirjad (sh ühe kasutaja või kliendi korduvad päringud), teabenõuded (info kohta, mida kasutaja oleks saanud iseseisvalt süsteemist), selgitustaotlused, avaldused (üldisem, selliste asjade kohta, mida ta oleks võinud iseseisvalt saada või tarkvarasüsteemis õiguse saamiseks avaldus, mille saamise kohta on avalik reeglistik ning mis ei sisalda sellise avalduse esitamist) ning kõik muud viisid või katsed saada informatsiooni süsteemis olevate päringu teinud kasutajale kättesaadavate andmete kohta või tarkvarasüsteemi kasutamise kohta. 
Vajadusel võib koondada kõik infopäringud ühele telefoninumbrile, ühele e-posti aadressile ning lisada süsteemi veebivorm ning lisada dokumendihaldusest vastavat tüüpi muud dokumendid.
</t>
        </r>
      </text>
    </comment>
    <comment ref="B7" authorId="0">
      <text>
        <r>
          <rPr>
            <b/>
            <sz val="9"/>
            <color indexed="81"/>
            <rFont val="Tahoma"/>
            <family val="2"/>
            <charset val="186"/>
          </rPr>
          <t>Hegle Sarapuu:</t>
        </r>
        <r>
          <rPr>
            <sz val="9"/>
            <color indexed="81"/>
            <rFont val="Tahoma"/>
            <family val="2"/>
            <charset val="186"/>
          </rPr>
          <t xml:space="preserve">
Kõik alustatud, töös ning selles perioodis lõpetatud menetlused. Välja jäetakse eelmistel perioodidel lõpetatud menetlused. Loetakse kõik menetlused, mis on tarkvarasüsteemi lisatud ning samatüüpi menetlused, mis antud süsteemi ka erinevatel põhjustel veel ei ole lisatud aga peaksid olema. Üldiselt on seda arvu oluliselt lihtsam saada, kui kõik menetlused koonduvad ühte süsteemi ning nende alustamisel teostatakse märge (alustatakse menetlus) kohe tarkvarasüsteemis (sarnane teguviis on peale süsteemi juurutamist tungivalt soovituslik).</t>
        </r>
      </text>
    </comment>
    <comment ref="B8" authorId="0">
      <text>
        <r>
          <rPr>
            <b/>
            <sz val="9"/>
            <color indexed="81"/>
            <rFont val="Tahoma"/>
            <family val="2"/>
            <charset val="186"/>
          </rPr>
          <t>Hegle Sarapuu:</t>
        </r>
        <r>
          <rPr>
            <sz val="9"/>
            <color indexed="81"/>
            <rFont val="Tahoma"/>
            <family val="2"/>
            <charset val="186"/>
          </rPr>
          <t xml:space="preserve">
Perioodis alustatud, töös olnud menetlused ning perioodis lõpetatud menetlused, mis on lõpetamata olnud kauem, kui defineeritud normaalaeg (selles perioodis avatud olnud menetlused, mis tänaseni on lahti ja taotluse saamisest on rohkem aega möödas, kui defineeritud normaalajad + menetlused mis selles perioodis olid lahti ja said loa või registreeringu hiljem, kui defineeritud normaalaeg).
Soovitame noormaalaega defineerida, mis on vähemalt poole väiksem seadusest tulenevast tähtajast. Kui menetlusel on olemas asutusesisene defineeritud standard võiks seda kasutada.
Näiteks kasutasime MTR puhul poole väiksemat väärtust, kui seadusest tulenev tähtaeg – registreeringu teostamine 5 päeva, tegevusloa välja andmine 15 päeva, transporditegevusloa välja andmine oli 8 päeva.
</t>
        </r>
      </text>
    </comment>
    <comment ref="B9" authorId="0">
      <text>
        <r>
          <rPr>
            <b/>
            <sz val="9"/>
            <color indexed="81"/>
            <rFont val="Tahoma"/>
            <family val="2"/>
            <charset val="186"/>
          </rPr>
          <t>Hegle Sarapuu:</t>
        </r>
        <r>
          <rPr>
            <sz val="9"/>
            <color indexed="81"/>
            <rFont val="Tahoma"/>
            <family val="2"/>
            <charset val="186"/>
          </rPr>
          <t xml:space="preserve">
Kõik menetlused, mis alustati, on töös või lõpetati selles perioodis, mille puhul saadeti kliendile teade, et andmed on puudulikult või valesti esitatud</t>
        </r>
      </text>
    </comment>
    <comment ref="B10" authorId="0">
      <text>
        <r>
          <rPr>
            <b/>
            <sz val="9"/>
            <color indexed="81"/>
            <rFont val="Tahoma"/>
            <family val="2"/>
            <charset val="186"/>
          </rPr>
          <t>Hegle Sarapuu:</t>
        </r>
        <r>
          <rPr>
            <sz val="9"/>
            <color indexed="81"/>
            <rFont val="Tahoma"/>
            <family val="2"/>
            <charset val="186"/>
          </rPr>
          <t xml:space="preserve">
Perioodis avastatud uued seaduse rikkumised (kui klient oli kohustatud menetlust alustama või käituma vastavalt eelnevate menetluste reeglistikule aga ei teinud seda, jättis midagi tegemata või tegi seda puudulikult)</t>
        </r>
      </text>
    </comment>
    <comment ref="B11" authorId="0">
      <text>
        <r>
          <rPr>
            <b/>
            <sz val="9"/>
            <color indexed="81"/>
            <rFont val="Tahoma"/>
            <family val="2"/>
            <charset val="186"/>
          </rPr>
          <t>Hegle Sarapuu:</t>
        </r>
        <r>
          <rPr>
            <sz val="9"/>
            <color indexed="81"/>
            <rFont val="Tahoma"/>
            <family val="2"/>
            <charset val="186"/>
          </rPr>
          <t xml:space="preserve">
Kõik selles perioodis olnud sündmused, kus klient on alustanud menetluse või selle dokumentide vormide täitmist aga ei ole seda lõpuni viinud või esitanud.</t>
        </r>
      </text>
    </comment>
    <comment ref="B12" authorId="0">
      <text>
        <r>
          <rPr>
            <b/>
            <sz val="9"/>
            <color indexed="81"/>
            <rFont val="Tahoma"/>
            <family val="2"/>
            <charset val="186"/>
          </rPr>
          <t>Hegle Sarapuu:</t>
        </r>
        <r>
          <rPr>
            <sz val="9"/>
            <color indexed="81"/>
            <rFont val="Tahoma"/>
            <family val="2"/>
            <charset val="186"/>
          </rPr>
          <t xml:space="preserve">
Perioodis alustatud, töös menetlused ning perioodis lõpetatud menetlused, mis olid või on siiani tähtajaks lõpetamata (ehk lõpetatud hiljem, kui tähtaeg). Siia arvestatakse sisse ka need menetlused, mis olid sisuliselt lõpetatud, kuid mingil põhjusel ei olnud tarkvarasüsteemis lõpetatuks märgitud.</t>
        </r>
      </text>
    </comment>
    <comment ref="B13" authorId="0">
      <text>
        <r>
          <rPr>
            <b/>
            <sz val="9"/>
            <color indexed="81"/>
            <rFont val="Tahoma"/>
            <family val="2"/>
            <charset val="186"/>
          </rPr>
          <t>Hegle Sarapuu:</t>
        </r>
        <r>
          <rPr>
            <sz val="9"/>
            <color indexed="81"/>
            <rFont val="Tahoma"/>
            <family val="2"/>
            <charset val="186"/>
          </rPr>
          <t xml:space="preserve">
Perioodis alustatud, aktiivsed olnud ning perioodis täidetud ettekirjutised, mis olid või on siiani tähtajaks täitmata (ehk lõpetatud hiljem, kui tähtaeg. Sh ka need, mis olid kliendi poolt täidetud kuid ametnike poolt infosüsteemis kajastamata). 
Ettekirjutiste all mõistetakse siin järelevalveametnike poolt tuvastatud ning kliendile rikkumiste parandamiseks esitatud tegevuste loetelu, mis on seotud tarkvarasüsteemis menetletavate menetlustega.
</t>
        </r>
      </text>
    </comment>
    <comment ref="B14" authorId="0">
      <text>
        <r>
          <rPr>
            <b/>
            <sz val="9"/>
            <color indexed="81"/>
            <rFont val="Tahoma"/>
            <family val="2"/>
            <charset val="186"/>
          </rPr>
          <t>Hegle Sarapuu:</t>
        </r>
        <r>
          <rPr>
            <sz val="9"/>
            <color indexed="81"/>
            <rFont val="Tahoma"/>
            <family val="2"/>
            <charset val="186"/>
          </rPr>
          <t xml:space="preserve">
Perioodis alustatud, aktiivsed olnud ning perioodis täidetud ettekirjutised. 
Ettekirjutiste all mõistetakse siin järelevalveametnike poolt tuvastatud ning kliendile rikkumiste parandamiseks esitatud tegevuste loetelu, mis on seotud tarkvarasüsteemis menetletavate menetlustega. 
</t>
        </r>
      </text>
    </comment>
    <comment ref="B15" authorId="0">
      <text>
        <r>
          <rPr>
            <b/>
            <sz val="9"/>
            <color indexed="81"/>
            <rFont val="Tahoma"/>
            <family val="2"/>
            <charset val="186"/>
          </rPr>
          <t>Hegle Sarapuu:</t>
        </r>
        <r>
          <rPr>
            <sz val="9"/>
            <color indexed="81"/>
            <rFont val="Tahoma"/>
            <family val="2"/>
            <charset val="186"/>
          </rPr>
          <t xml:space="preserve">
Perioodis kokku kõikide abiartiklite juures olevale küsimusele „Kas see artikkel oli kasulik“ või „kas see artikkel aitas probleemi lahendada“ „Ei“ vastamise korrad.
Selleks, et seda numbrit mõõta on vaja teha abiartiklid süsteemist kättesaadavaks ning igale abiartikli osale lisada vastava küsimusega hääletusnupud. Lugeda tuleb ka need „Ei“ vastused, kus kasutaja ei põhjendanud oma vastust, kui see oli nõutud.
</t>
        </r>
      </text>
    </comment>
    <comment ref="B16" authorId="0">
      <text>
        <r>
          <rPr>
            <b/>
            <sz val="9"/>
            <color indexed="81"/>
            <rFont val="Tahoma"/>
            <family val="2"/>
            <charset val="186"/>
          </rPr>
          <t>Hegle Sarapuu:</t>
        </r>
        <r>
          <rPr>
            <sz val="9"/>
            <color indexed="81"/>
            <rFont val="Tahoma"/>
            <family val="2"/>
            <charset val="186"/>
          </rPr>
          <t xml:space="preserve">
Perioodis kõikide abimaterjalilehtede unikaalsed külastuskorrad.
Sellist numbrit saab mõõta kasutades nt vahendit Google Analytics.
</t>
        </r>
      </text>
    </comment>
    <comment ref="B17" authorId="0">
      <text>
        <r>
          <rPr>
            <b/>
            <sz val="9"/>
            <color indexed="81"/>
            <rFont val="Tahoma"/>
            <family val="2"/>
          </rPr>
          <t>Hegle Sarapuu:</t>
        </r>
        <r>
          <rPr>
            <sz val="9"/>
            <color indexed="81"/>
            <rFont val="Tahoma"/>
            <family val="2"/>
          </rPr>
          <t xml:space="preserve">
Perioodis kõikide otsinguvormide kõikide unikaalsed külastuskordade arv kokku.
Sellist numbrit saab mõõta kasutades nt vahendit Google Analytics.
</t>
        </r>
      </text>
    </comment>
    <comment ref="B18" authorId="0">
      <text>
        <r>
          <rPr>
            <b/>
            <sz val="9"/>
            <color indexed="81"/>
            <rFont val="Tahoma"/>
            <family val="2"/>
          </rPr>
          <t>Hegle Sarapuu:</t>
        </r>
        <r>
          <rPr>
            <sz val="9"/>
            <color indexed="81"/>
            <rFont val="Tahoma"/>
            <family val="2"/>
          </rPr>
          <t xml:space="preserve">
Kõik selles perioodis olnud kasutuskorrad, mille puhul kasutaja on otsingu kriteeriumi sisestamise vormi kasutanud kolm või enam korda. 
Korduva kasutaja erinevad kasutuskorrad loendatakse eraldi ehk ühe kasutaja kaks kasutuskorda, kus ta kasutas otsinguvormi rohkem kui kolm korda, loetakse kaheks korraks.
Kui otsinguvorm on sama, mis otsingutulemuste vorm, tuleb loendada „otsi“ nupu vajutuskordi (ehk loendada kasutuskorrad, kus on „otsi“ nuppu vajutatud kolm või enam korda)
Sellist numbrit saab mõõta kasutades nt vahendit Google Analytics.
</t>
        </r>
      </text>
    </comment>
    <comment ref="B19" authorId="0">
      <text>
        <r>
          <rPr>
            <b/>
            <sz val="9"/>
            <color indexed="81"/>
            <rFont val="Tahoma"/>
            <family val="2"/>
          </rPr>
          <t>Hegle Sarapuu:</t>
        </r>
        <r>
          <rPr>
            <sz val="9"/>
            <color indexed="81"/>
            <rFont val="Tahoma"/>
            <family val="2"/>
          </rPr>
          <t xml:space="preserve">
Kõikide unikaalsete külastuste kordade arv, mille puhul on vajutatud kõige populaarsemat menüüpunkti vähemalt üks kord. 
Sellist numbrit saab mõõta kasutades nt vahendit Google Analytics.
</t>
        </r>
      </text>
    </comment>
    <comment ref="B20" authorId="0">
      <text>
        <r>
          <rPr>
            <b/>
            <sz val="9"/>
            <color indexed="81"/>
            <rFont val="Tahoma"/>
            <family val="2"/>
          </rPr>
          <t>Hegle Sarapuu:</t>
        </r>
        <r>
          <rPr>
            <sz val="9"/>
            <color indexed="81"/>
            <rFont val="Tahoma"/>
            <family val="2"/>
          </rPr>
          <t xml:space="preserve">
Kõikide unikaalsete külastuste kordade arv, mille puhul on vajutatud mõnda menüüpunkti vähemalt üks kord (sh. ka kõige populaarsemat menüüpunkti). 
Sellist numbrit saab mõõta kasutades nt vahendit Google Analytics.
</t>
        </r>
      </text>
    </comment>
    <comment ref="B21" authorId="0">
      <text>
        <r>
          <rPr>
            <b/>
            <sz val="9"/>
            <color indexed="81"/>
            <rFont val="Tahoma"/>
            <family val="2"/>
          </rPr>
          <t>Hegle Sarapuu:</t>
        </r>
        <r>
          <rPr>
            <sz val="9"/>
            <color indexed="81"/>
            <rFont val="Tahoma"/>
            <family val="2"/>
          </rPr>
          <t xml:space="preserve">
Kõikide unikaalsete külastuste kordade arv, mille puhul on vajutatud kõige populaarsemat otsinguvormi linki vähemalt üks kord. 
 Sellist numbrit saab mõõta kasutades nt vahendit Google Analytics.
</t>
        </r>
      </text>
    </comment>
    <comment ref="B22" authorId="0">
      <text>
        <r>
          <rPr>
            <b/>
            <sz val="9"/>
            <color indexed="81"/>
            <rFont val="Tahoma"/>
            <family val="2"/>
          </rPr>
          <t>Hegle Sarapuu:</t>
        </r>
        <r>
          <rPr>
            <sz val="9"/>
            <color indexed="81"/>
            <rFont val="Tahoma"/>
            <family val="2"/>
          </rPr>
          <t xml:space="preserve">
Kõik kaebused ja vihjed, mis on tehtud selle kohta, et keegi ei täida seaduses ettenähtud ning tarkvarasüsteemis läbi menetluste kajastatavat reeglistikku ning mis peale kontrollimist on osutunud valeks. Nt. mingi tegevuse tegemiseks on vaja taotleda luba, kaebus on aga loa puudumise kohta (või loaga kaasas käivate tingimuste rikkumise kohta), peale kontrollimist tuli aga välja, et luba oli olemas (või tingimused täidetud).
Sellist numbrit saab mõõta selliste kaebuste või vihjete registreerimise tulemusena. Kogemused on näidanud, et selliseid pöördumisi võidakse registreerida ka teistes asutustes.
</t>
        </r>
      </text>
    </comment>
    <comment ref="B23" authorId="0">
      <text>
        <r>
          <rPr>
            <b/>
            <sz val="9"/>
            <color indexed="81"/>
            <rFont val="Tahoma"/>
            <family val="2"/>
          </rPr>
          <t>Hegle Sarapuu:</t>
        </r>
        <r>
          <rPr>
            <sz val="9"/>
            <color indexed="81"/>
            <rFont val="Tahoma"/>
            <family val="2"/>
          </rPr>
          <t xml:space="preserve">
Kõik kaebused ja vihjed, mis on tehtud selle kohta, et keegi ei täida seaduses ettenähtud ning tarkvarasüsteemis läbi menetluste kajastatavat reeglistikku Nt. mingi tegevuse tegemiseks on vaja taotleda luba, kaebus on aga loa puudumise kohta (või loaga kaasas käivate tingimuste rikkumise kohta).
Sellist numbrit saab mõõta selliste kaebuste või vihjete registreerimise tulemusena. Kogemused on näidanud, et selliseid pöördumisi võidakse registreerida ka teistes asutustes.
</t>
        </r>
      </text>
    </comment>
    <comment ref="B24" authorId="0">
      <text>
        <r>
          <rPr>
            <b/>
            <sz val="9"/>
            <color indexed="81"/>
            <rFont val="Tahoma"/>
            <family val="2"/>
          </rPr>
          <t>Hegle Sarapuu:</t>
        </r>
        <r>
          <rPr>
            <sz val="9"/>
            <color indexed="81"/>
            <rFont val="Tahoma"/>
            <family val="2"/>
          </rPr>
          <t xml:space="preserve">
Kõik ettevõtjad, kes on taotlenud tegevusloa või registreeringu.
Kohandamise vajaduse puhul võib võtta numbri kõikidest ettevõtjatest või füüsilistest isikutest, kellel on tarkvarasüsteemis kajastatavaid ajakohased ehk kehtivad menetlusi või registreeringuid.
Sellist numbrit saab mõõta lugedes kokku tarkvarasüsteemis registreeritud kirjed. Kui mingil põhjusel tarkvarasüsteem sellist statistikat välja ei anna võib pöörduda süsteemi haldaja poole, kes võib väljavõtte teha andmebaasist.
</t>
        </r>
      </text>
    </comment>
    <comment ref="B25" authorId="0">
      <text>
        <r>
          <rPr>
            <b/>
            <sz val="9"/>
            <color indexed="81"/>
            <rFont val="Tahoma"/>
            <family val="2"/>
          </rPr>
          <t>Hegle Sarapuu:</t>
        </r>
        <r>
          <rPr>
            <sz val="9"/>
            <color indexed="81"/>
            <rFont val="Tahoma"/>
            <family val="2"/>
          </rPr>
          <t xml:space="preserve">
Kõik ettevõtjad, kes peaksid olema taotlenud tegevusload või nimetavad oma põhitegevusaladeks tegevusalasid, kus on loa või registreeringu eksisteerimine vajalik (olenemata sellest, kas neil see on või mitte).
Kohandamise vajaduse puhul võib võtta numbri kõikidest ettevõtjatest või füüsilistest isikutest, kellel peaks olema tarkvarasüsteemis kajastatavaid ajakohased ehk kehtivad menetlused või registreeringud (olenemata sellest, kas neil see on või mitte). 
Suure tõenäosusega on võimalik sellist numbrit välja võtta pigem teistest süsteemidest või registritest. On aga ka tarkvarasüsteeme, mis sisaldab endas mitmeid registreid - seega saab seda arvu lugedes kokku tarkvarasüsteemis registreeritud kirjed. Kui mingil põhjusel tarkvarasüsteem sellist statistikat välja ei anna (aga teate, et informatsioon on üksikute kirjetena olemas) võib pöörduda süsteemi haldaja poole, kes saab väljavõtte teha andmebaasist. 
</t>
        </r>
      </text>
    </comment>
  </commentList>
</comments>
</file>

<file path=xl/comments2.xml><?xml version="1.0" encoding="utf-8"?>
<comments xmlns="http://schemas.openxmlformats.org/spreadsheetml/2006/main">
  <authors>
    <author>Hegle Sarapuu</author>
  </authors>
  <commentList>
    <comment ref="I1" authorId="0">
      <text>
        <r>
          <rPr>
            <b/>
            <sz val="9"/>
            <color indexed="81"/>
            <rFont val="Tahoma"/>
            <family val="2"/>
            <charset val="186"/>
          </rPr>
          <t>Hegle Sarapuu:</t>
        </r>
        <r>
          <rPr>
            <sz val="9"/>
            <color indexed="81"/>
            <rFont val="Tahoma"/>
            <family val="2"/>
            <charset val="186"/>
          </rPr>
          <t xml:space="preserve">
Positiivsest Negatiivseks
</t>
        </r>
      </text>
    </comment>
    <comment ref="B2" authorId="0">
      <text>
        <r>
          <rPr>
            <b/>
            <sz val="9"/>
            <color indexed="81"/>
            <rFont val="Tahoma"/>
            <family val="2"/>
            <charset val="186"/>
          </rPr>
          <t>Hegle Sarapuu:</t>
        </r>
        <r>
          <rPr>
            <sz val="9"/>
            <color indexed="81"/>
            <rFont val="Tahoma"/>
            <family val="2"/>
            <charset val="186"/>
          </rPr>
          <t xml:space="preserve">
Läbi ametnike ja menetlejate saabunud taotluste ning muude menetlust alustavate dokumentide arv – Mõõdetavas perioodis saabunud kõikide teiste va. klientide poolt tarkvarasüsteemi sisestatud taotlused (peamiselt menetlevate ametnike) või teised menetlust alustavad dokumendid. Number ei tohi sisaldada kliendipoolt süsteemis alustatud menetlusi. </t>
        </r>
      </text>
    </comment>
    <comment ref="B3" authorId="0">
      <text>
        <r>
          <rPr>
            <b/>
            <sz val="9"/>
            <color indexed="81"/>
            <rFont val="Tahoma"/>
            <family val="2"/>
            <charset val="186"/>
          </rPr>
          <t>Hegle Sarapuu:</t>
        </r>
        <r>
          <rPr>
            <sz val="9"/>
            <color indexed="81"/>
            <rFont val="Tahoma"/>
            <family val="2"/>
            <charset val="186"/>
          </rPr>
          <t xml:space="preserve">
Kõikide saabunud taotluste ning muude menetlust alustavate dokumentide arv – Mõõdetavas perioodis saabunud kõikide poolt tarkvarasüsteemi sisestatud taotlused või teised menetlust alustavad dokumendid. Number peab sisaldama ka kliendipoolt süsteemis alustatud menetlusi.
</t>
        </r>
      </text>
    </comment>
    <comment ref="B4" authorId="0">
      <text>
        <r>
          <rPr>
            <b/>
            <sz val="9"/>
            <color indexed="81"/>
            <rFont val="Tahoma"/>
            <family val="2"/>
            <charset val="186"/>
          </rPr>
          <t>Hegle Sarapuu:</t>
        </r>
        <r>
          <rPr>
            <sz val="9"/>
            <color indexed="81"/>
            <rFont val="Tahoma"/>
            <family val="2"/>
            <charset val="186"/>
          </rPr>
          <t xml:space="preserve">
Kõik kasutajate kasutuskorrad mõõdetavas perioodis, mille käigus anti valesti sisestatud andmete kohta veateade. Siia alla kuuluvad ka veateated, kui kasutaja on jätnud andmeid täitmata või sisestanud need valel kujul. Sellist numbrit saab mõõta kasutades nt. Google Analytics’it (arendaja kaasabil eelnevalt seadistades) või paluda tarkvarasüsteemi arendajatel juba arenduse käigus vastavat statistikat välja andev funktsionaalsus. Lisaks on olemas veel alternatiivseid lahendusi, mis võimaldavat tarkvarasüsteemi kasutust jälgida.</t>
        </r>
      </text>
    </comment>
    <comment ref="G4" authorId="0">
      <text>
        <r>
          <rPr>
            <b/>
            <sz val="9"/>
            <color indexed="81"/>
            <rFont val="Tahoma"/>
            <family val="2"/>
            <charset val="186"/>
          </rPr>
          <t>Hegle Sarapuu:</t>
        </r>
        <r>
          <rPr>
            <sz val="9"/>
            <color indexed="81"/>
            <rFont val="Tahoma"/>
            <family val="2"/>
            <charset val="186"/>
          </rPr>
          <t xml:space="preserve">
Üldisesse valemisse kuni 100</t>
        </r>
      </text>
    </comment>
    <comment ref="B5" authorId="0">
      <text>
        <r>
          <rPr>
            <b/>
            <sz val="9"/>
            <color indexed="81"/>
            <rFont val="Tahoma"/>
            <family val="2"/>
            <charset val="186"/>
          </rPr>
          <t>Hegle Sarapuu:</t>
        </r>
        <r>
          <rPr>
            <sz val="9"/>
            <color indexed="81"/>
            <rFont val="Tahoma"/>
            <family val="2"/>
            <charset val="186"/>
          </rPr>
          <t xml:space="preserve">
Kõik kasutajate kasutuskorrad mõõdetavas perioodis. Sellist numbrit saab mõõta kasutades nt. Google Analytics’it (arendaja kaasabil eelnevalt seadistades) või paluda tarkvarasüsteemi arendajatel juba arenduse käigus vastavat statistikat välja andev funktsionaalsus. Lisaks on olemas veel alternatiivseid lahendusi, mis võimaldavat tarkvarasüsteemi kasutust jälgida.</t>
        </r>
      </text>
    </comment>
    <comment ref="B6" authorId="0">
      <text>
        <r>
          <rPr>
            <b/>
            <sz val="9"/>
            <color indexed="81"/>
            <rFont val="Tahoma"/>
            <family val="2"/>
            <charset val="186"/>
          </rPr>
          <t>Hegle Sarapuu:</t>
        </r>
        <r>
          <rPr>
            <sz val="9"/>
            <color indexed="81"/>
            <rFont val="Tahoma"/>
            <family val="2"/>
            <charset val="186"/>
          </rPr>
          <t xml:space="preserve">
Infopäringuteks loetakse kasutajatoele tehtud kõned ning e-kirjad (sh ühe kasutaja või kliendi korduvad päringud), teabenõuded (info kohta, mida kasutaja oleks saanud iseseisvalt süsteemist), selgitustaotlused, avaldused (üldisem, selliste asjade kohta, mida ta oleks võinud iseseisvalt saada või tarkvarasüsteemis õiguse saamiseks avaldus, mille saamise kohta on avalik reeglistik ning mis ei sisalda sellise avalduse esitamist) ning kõik muud viisid või katsed saada informatsiooni süsteemis olevate päringu teinud kasutajale kättesaadavate andmete kohta või tarkvarasüsteemi kasutamise kohta. 
Vajadusel võib koondada kõik infopäringud ühele telefoninumbrile, ühele e-posti aadressile ning lisada süsteemi veebivorm ning lisada dokumendihaldusest vastavat tüüpi muud dokumendid.
</t>
        </r>
      </text>
    </comment>
    <comment ref="B7" authorId="0">
      <text>
        <r>
          <rPr>
            <b/>
            <sz val="9"/>
            <color indexed="81"/>
            <rFont val="Tahoma"/>
            <family val="2"/>
            <charset val="186"/>
          </rPr>
          <t>Hegle Sarapuu:</t>
        </r>
        <r>
          <rPr>
            <sz val="9"/>
            <color indexed="81"/>
            <rFont val="Tahoma"/>
            <family val="2"/>
            <charset val="186"/>
          </rPr>
          <t xml:space="preserve">
Kõik alustatud, töös ning selles perioodis lõpetatud menetlused. Välja jäetakse eelmistel perioodidel lõpetatud menetlused. Loetakse kõik menetlused, mis on tarkvarasüsteemi lisatud ning samatüüpi menetlused, mis antud süsteemi ka erinevatel põhjustel veel ei ole lisatud aga peaksid olema. Üldiselt on seda arvu oluliselt lihtsam saada, kui kõik menetlused koonduvad ühte süsteemi ning nende alustamisel teostatakse märge (alustatakse menetlus) kohe tarkvarasüsteemis (sarnane teguviis on peale süsteemi juurutamist tungivalt soovituslik).</t>
        </r>
      </text>
    </comment>
    <comment ref="B8" authorId="0">
      <text>
        <r>
          <rPr>
            <b/>
            <sz val="9"/>
            <color indexed="81"/>
            <rFont val="Tahoma"/>
            <family val="2"/>
            <charset val="186"/>
          </rPr>
          <t>Hegle Sarapuu:</t>
        </r>
        <r>
          <rPr>
            <sz val="9"/>
            <color indexed="81"/>
            <rFont val="Tahoma"/>
            <family val="2"/>
            <charset val="186"/>
          </rPr>
          <t xml:space="preserve">
Perioodis alustatud, töös olnud menetlused ning perioodis lõpetatud menetlused, mis on lõpetamata olnud kauem, kui defineeritud normaalaeg (selles perioodis avatud olnud menetlused, mis tänaseni on lahti ja taotluse saamisest on rohkem aega möödas, kui defineeritud normaalajad + menetlused mis selles perioodis olid lahti ja said loa või registreeringu hiljem, kui defineeritud normaalaeg).
Soovitame noormaalaega defineerida, mis on vähemalt poole väiksem seadusest tulenevast tähtajast. Kui menetlusel on olemas asutusesisene defineeritud standard võiks seda kasutada.
Näiteks kasutasime MTR puhul poole väiksemat väärtust, kui seadusest tulenev tähtaeg – registreeringu teostamine 5 päeva, tegevusloa välja andmine 15 päeva, transporditegevusloa välja andmine oli 8 päeva.
</t>
        </r>
      </text>
    </comment>
    <comment ref="G8" authorId="0">
      <text>
        <r>
          <rPr>
            <b/>
            <sz val="9"/>
            <color indexed="81"/>
            <rFont val="Tahoma"/>
            <family val="2"/>
            <charset val="186"/>
          </rPr>
          <t>Hegle Sarapuu:</t>
        </r>
        <r>
          <rPr>
            <sz val="9"/>
            <color indexed="81"/>
            <rFont val="Tahoma"/>
            <family val="2"/>
            <charset val="186"/>
          </rPr>
          <t xml:space="preserve">
Üldisesse valemisse kuni 100</t>
        </r>
      </text>
    </comment>
    <comment ref="B9" authorId="0">
      <text>
        <r>
          <rPr>
            <b/>
            <sz val="9"/>
            <color indexed="81"/>
            <rFont val="Tahoma"/>
            <family val="2"/>
            <charset val="186"/>
          </rPr>
          <t>Hegle Sarapuu:</t>
        </r>
        <r>
          <rPr>
            <sz val="9"/>
            <color indexed="81"/>
            <rFont val="Tahoma"/>
            <family val="2"/>
            <charset val="186"/>
          </rPr>
          <t xml:space="preserve">
Kõik menetlused, mis alustati, on töös või lõpetati selles perioodis, mille puhul saadeti kliendile teade, et andmed on puudulikult või valesti esitatud</t>
        </r>
      </text>
    </comment>
    <comment ref="B10" authorId="0">
      <text>
        <r>
          <rPr>
            <b/>
            <sz val="9"/>
            <color indexed="81"/>
            <rFont val="Tahoma"/>
            <family val="2"/>
            <charset val="186"/>
          </rPr>
          <t>Hegle Sarapuu:</t>
        </r>
        <r>
          <rPr>
            <sz val="9"/>
            <color indexed="81"/>
            <rFont val="Tahoma"/>
            <family val="2"/>
            <charset val="186"/>
          </rPr>
          <t xml:space="preserve">
Perioodis avastatud uued seaduse rikkumised (kui klient oli kohustatud menetlust alustama või käituma vastavalt eelnevate menetluste reeglistikule aga ei teinud seda, jättis midagi tegemata või tegi seda puudulikult)</t>
        </r>
      </text>
    </comment>
    <comment ref="B11" authorId="0">
      <text>
        <r>
          <rPr>
            <b/>
            <sz val="9"/>
            <color indexed="81"/>
            <rFont val="Tahoma"/>
            <family val="2"/>
            <charset val="186"/>
          </rPr>
          <t>Hegle Sarapuu:</t>
        </r>
        <r>
          <rPr>
            <sz val="9"/>
            <color indexed="81"/>
            <rFont val="Tahoma"/>
            <family val="2"/>
            <charset val="186"/>
          </rPr>
          <t xml:space="preserve">
Kõik selles perioodis olnud sündmused, kus klient on alustanud menetluse või selle dokumentide vormide täitmist aga ei ole seda lõpuni viinud või esitanud.</t>
        </r>
      </text>
    </comment>
    <comment ref="B12" authorId="0">
      <text>
        <r>
          <rPr>
            <b/>
            <sz val="9"/>
            <color indexed="81"/>
            <rFont val="Tahoma"/>
            <family val="2"/>
            <charset val="186"/>
          </rPr>
          <t>Hegle Sarapuu:</t>
        </r>
        <r>
          <rPr>
            <sz val="9"/>
            <color indexed="81"/>
            <rFont val="Tahoma"/>
            <family val="2"/>
            <charset val="186"/>
          </rPr>
          <t xml:space="preserve">
Perioodis alustatud, töös menetlused ning perioodis lõpetatud menetlused, mis olid või on siiani tähtajaks lõpetamata (ehk lõpetatud hiljem, kui tähtaeg). Siia arvestatakse sisse ka need menetlused, mis olid sisuliselt lõpetatud, kuid mingil põhjusel ei olnud tarkvarasüsteemis lõpetatuks märgitud.</t>
        </r>
      </text>
    </comment>
    <comment ref="B13" authorId="0">
      <text>
        <r>
          <rPr>
            <b/>
            <sz val="9"/>
            <color indexed="81"/>
            <rFont val="Tahoma"/>
            <family val="2"/>
            <charset val="186"/>
          </rPr>
          <t>Hegle Sarapuu:</t>
        </r>
        <r>
          <rPr>
            <sz val="9"/>
            <color indexed="81"/>
            <rFont val="Tahoma"/>
            <family val="2"/>
            <charset val="186"/>
          </rPr>
          <t xml:space="preserve">
Perioodis alustatud, aktiivsed olnud ning perioodis täidetud ettekirjutised, mis olid või on siiani tähtajaks täitmata (ehk lõpetatud hiljem, kui tähtaeg. Sh ka need, mis olid kliendi poolt täidetud kuid ametnike poolt infosüsteemis kajastamata). 
Ettekirjutiste all mõistetakse siin järelevalveametnike poolt tuvastatud ning kliendile rikkumiste parandamiseks esitatud tegevuste loetelu, mis on seotud tarkvarasüsteemis menetletavate menetlustega.
</t>
        </r>
      </text>
    </comment>
    <comment ref="B14" authorId="0">
      <text>
        <r>
          <rPr>
            <b/>
            <sz val="9"/>
            <color indexed="81"/>
            <rFont val="Tahoma"/>
            <family val="2"/>
            <charset val="186"/>
          </rPr>
          <t>Hegle Sarapuu:</t>
        </r>
        <r>
          <rPr>
            <sz val="9"/>
            <color indexed="81"/>
            <rFont val="Tahoma"/>
            <family val="2"/>
            <charset val="186"/>
          </rPr>
          <t xml:space="preserve">
Perioodis alustatud, aktiivsed olnud ning perioodis täidetud ettekirjutised. 
Ettekirjutiste all mõistetakse siin järelevalveametnike poolt tuvastatud ning kliendile rikkumiste parandamiseks esitatud tegevuste loetelu, mis on seotud tarkvarasüsteemis menetletavate menetlustega. 
</t>
        </r>
      </text>
    </comment>
    <comment ref="B15" authorId="0">
      <text>
        <r>
          <rPr>
            <b/>
            <sz val="9"/>
            <color indexed="81"/>
            <rFont val="Tahoma"/>
            <family val="2"/>
            <charset val="186"/>
          </rPr>
          <t>Hegle Sarapuu:</t>
        </r>
        <r>
          <rPr>
            <sz val="9"/>
            <color indexed="81"/>
            <rFont val="Tahoma"/>
            <family val="2"/>
            <charset val="186"/>
          </rPr>
          <t xml:space="preserve">
Perioodis kokku kõikide abiartiklite juures olevale küsimusele „Kas see artikkel oli kasulik“ või „kas see artikkel aitas probleemi lahendada“ „Ei“ vastamise korrad.
Selleks, et seda numbrit mõõta on vaja teha abiartiklid süsteemist kättesaadavaks ning igale abiartikli osale lisada vastava küsimusega hääletusnupud. Lugeda tuleb ka need „Ei“ vastused, kus kasutaja ei põhjendanud oma vastust, kui see oli nõutud.
</t>
        </r>
      </text>
    </comment>
    <comment ref="B16" authorId="0">
      <text>
        <r>
          <rPr>
            <b/>
            <sz val="9"/>
            <color indexed="81"/>
            <rFont val="Tahoma"/>
            <family val="2"/>
            <charset val="186"/>
          </rPr>
          <t>Hegle Sarapuu:</t>
        </r>
        <r>
          <rPr>
            <sz val="9"/>
            <color indexed="81"/>
            <rFont val="Tahoma"/>
            <family val="2"/>
            <charset val="186"/>
          </rPr>
          <t xml:space="preserve">
Perioodis kõikide abimaterjalilehtede unikaalsed külastuskorrad.
Sellist numbrit saab mõõta kasutades nt vahendit Google Analytics.
</t>
        </r>
      </text>
    </comment>
    <comment ref="B17" authorId="0">
      <text>
        <r>
          <rPr>
            <b/>
            <sz val="9"/>
            <color indexed="81"/>
            <rFont val="Tahoma"/>
            <family val="2"/>
          </rPr>
          <t>Hegle Sarapuu:</t>
        </r>
        <r>
          <rPr>
            <sz val="9"/>
            <color indexed="81"/>
            <rFont val="Tahoma"/>
            <family val="2"/>
          </rPr>
          <t xml:space="preserve">
Perioodis kõikide otsinguvormide kõikide unikaalsed külastuskordade arv kokku.
Sellist numbrit saab mõõta kasutades nt vahendit Google Analytics.
</t>
        </r>
      </text>
    </comment>
    <comment ref="B18" authorId="0">
      <text>
        <r>
          <rPr>
            <b/>
            <sz val="9"/>
            <color indexed="81"/>
            <rFont val="Tahoma"/>
            <family val="2"/>
          </rPr>
          <t>Hegle Sarapuu:</t>
        </r>
        <r>
          <rPr>
            <sz val="9"/>
            <color indexed="81"/>
            <rFont val="Tahoma"/>
            <family val="2"/>
          </rPr>
          <t xml:space="preserve">
Kõik selles perioodis olnud kasutuskorrad, mille puhul kasutaja on otsingu kriteeriumi sisestamise vormi kasutanud kolm või enam korda. 
Korduva kasutaja erinevad kasutuskorrad loendatakse eraldi ehk ühe kasutaja kaks kasutuskorda, kus ta kasutas otsinguvormi rohkem kui kolm korda, loetakse kaheks korraks.
Kui otsinguvorm on sama, mis otsingutulemuste vorm, tuleb loendada „otsi“ nupu vajutuskordi (ehk loendada kasutuskorrad, kus on „otsi“ nuppu vajutatud kolm või enam korda)
Sellist numbrit saab mõõta kasutades nt vahendit Google Analytics.
</t>
        </r>
      </text>
    </comment>
    <comment ref="B19" authorId="0">
      <text>
        <r>
          <rPr>
            <b/>
            <sz val="9"/>
            <color indexed="81"/>
            <rFont val="Tahoma"/>
            <family val="2"/>
          </rPr>
          <t>Hegle Sarapuu:</t>
        </r>
        <r>
          <rPr>
            <sz val="9"/>
            <color indexed="81"/>
            <rFont val="Tahoma"/>
            <family val="2"/>
          </rPr>
          <t xml:space="preserve">
Kõikide unikaalsete külastuste kordade arv, mille puhul on vajutatud kõige populaarsemat menüüpunkti vähemalt üks kord. 
Sellist numbrit saab mõõta kasutades nt vahendit Google Analytics.
</t>
        </r>
      </text>
    </comment>
    <comment ref="B20" authorId="0">
      <text>
        <r>
          <rPr>
            <b/>
            <sz val="9"/>
            <color indexed="81"/>
            <rFont val="Tahoma"/>
            <family val="2"/>
          </rPr>
          <t>Hegle Sarapuu:</t>
        </r>
        <r>
          <rPr>
            <sz val="9"/>
            <color indexed="81"/>
            <rFont val="Tahoma"/>
            <family val="2"/>
          </rPr>
          <t xml:space="preserve">
Kõikide unikaalsete külastuste kordade arv, mille puhul on vajutatud mõnda menüüpunkti vähemalt üks kord (sh. ka kõige populaarsemat menüüpunkti). 
Sellist numbrit saab mõõta kasutades nt vahendit Google Analytics.
</t>
        </r>
      </text>
    </comment>
    <comment ref="B21" authorId="0">
      <text>
        <r>
          <rPr>
            <b/>
            <sz val="9"/>
            <color indexed="81"/>
            <rFont val="Tahoma"/>
            <family val="2"/>
          </rPr>
          <t>Hegle Sarapuu:</t>
        </r>
        <r>
          <rPr>
            <sz val="9"/>
            <color indexed="81"/>
            <rFont val="Tahoma"/>
            <family val="2"/>
          </rPr>
          <t xml:space="preserve">
Kõikide unikaalsete külastuste kordade arv, mille puhul on vajutatud kõige populaarsemat otsinguvormi linki vähemalt üks kord. 
 Sellist numbrit saab mõõta kasutades nt vahendit Google Analytics.
</t>
        </r>
      </text>
    </comment>
    <comment ref="B22" authorId="0">
      <text>
        <r>
          <rPr>
            <b/>
            <sz val="9"/>
            <color indexed="81"/>
            <rFont val="Tahoma"/>
            <family val="2"/>
          </rPr>
          <t>Hegle Sarapuu:</t>
        </r>
        <r>
          <rPr>
            <sz val="9"/>
            <color indexed="81"/>
            <rFont val="Tahoma"/>
            <family val="2"/>
          </rPr>
          <t xml:space="preserve">
Kõik kaebused ja vihjed, mis on tehtud selle kohta, et keegi ei täida seaduses ettenähtud ning tarkvarasüsteemis läbi menetluste kajastatavat reeglistikku ning mis peale kontrollimist on osutunud valeks. Nt. mingi tegevuse tegemiseks on vaja taotleda luba, kaebus on aga loa puudumise kohta (või loaga kaasas käivate tingimuste rikkumise kohta), peale kontrollimist tuli aga välja, et luba oli olemas (või tingimused täidetud).
Sellist numbrit saab mõõta selliste kaebuste või vihjete registreerimise tulemusena. Kogemused on näidanud, et selliseid pöördumisi võidakse registreerida ka teistes asutustes.
</t>
        </r>
      </text>
    </comment>
    <comment ref="B23" authorId="0">
      <text>
        <r>
          <rPr>
            <b/>
            <sz val="9"/>
            <color indexed="81"/>
            <rFont val="Tahoma"/>
            <family val="2"/>
          </rPr>
          <t>Hegle Sarapuu:</t>
        </r>
        <r>
          <rPr>
            <sz val="9"/>
            <color indexed="81"/>
            <rFont val="Tahoma"/>
            <family val="2"/>
          </rPr>
          <t xml:space="preserve">
Kõik kaebused ja vihjed, mis on tehtud selle kohta, et keegi ei täida seaduses ettenähtud ning tarkvarasüsteemis läbi menetluste kajastatavat reeglistikku Nt. mingi tegevuse tegemiseks on vaja taotleda luba, kaebus on aga loa puudumise kohta (või loaga kaasas käivate tingimuste rikkumise kohta).
Sellist numbrit saab mõõta selliste kaebuste või vihjete registreerimise tulemusena. Kogemused on näidanud, et selliseid pöördumisi võidakse registreerida ka teistes asutustes.
</t>
        </r>
      </text>
    </comment>
    <comment ref="B24" authorId="0">
      <text>
        <r>
          <rPr>
            <b/>
            <sz val="9"/>
            <color indexed="81"/>
            <rFont val="Tahoma"/>
            <family val="2"/>
          </rPr>
          <t>Hegle Sarapuu:</t>
        </r>
        <r>
          <rPr>
            <sz val="9"/>
            <color indexed="81"/>
            <rFont val="Tahoma"/>
            <family val="2"/>
          </rPr>
          <t xml:space="preserve">
Kõik ettevõtjad, kes on taotlenud tegevusloa või registreeringu.
Kohandamise vajaduse puhul võib võtta numbri kõikidest ettevõtjatest või füüsilistest isikutest, kellel on tarkvarasüsteemis kajastatavaid ajakohased ehk kehtivad menetlusi või registreeringuid.
Sellist numbrit saab mõõta lugedes kokku tarkvarasüsteemis registreeritud kirjed. Kui mingil põhjusel tarkvarasüsteem sellist statistikat välja ei anna võib pöörduda süsteemi haldaja poole, kes võib väljavõtte teha andmebaasist.
</t>
        </r>
      </text>
    </comment>
    <comment ref="B25" authorId="0">
      <text>
        <r>
          <rPr>
            <b/>
            <sz val="9"/>
            <color indexed="81"/>
            <rFont val="Tahoma"/>
            <family val="2"/>
          </rPr>
          <t>Hegle Sarapuu:</t>
        </r>
        <r>
          <rPr>
            <sz val="9"/>
            <color indexed="81"/>
            <rFont val="Tahoma"/>
            <family val="2"/>
          </rPr>
          <t xml:space="preserve">
Kõik ettevõtjad, kes peaksid olema taotlenud tegevusload või nimetavad oma põhitegevusaladeks tegevusalasid, kus on loa või registreeringu eksisteerimine vajalik (olenemata sellest, kas neil see on või mitte).
Kohandamise vajaduse puhul võib võtta numbri kõikidest ettevõtjatest või füüsilistest isikutest, kellel peaks olema tarkvarasüsteemis kajastatavaid ajakohased ehk kehtivad menetlused või registreeringud (olenemata sellest, kas neil see on või mitte). 
Suure tõenäosusega on võimalik sellist numbrit välja võtta pigem teistest süsteemidest või registritest. On aga ka tarkvarasüsteeme, mis sisaldab endas mitmeid registreid - seega saab seda arvu lugedes kokku tarkvarasüsteemis registreeritud kirjed. Kui mingil põhjusel tarkvarasüsteem sellist statistikat välja ei anna (aga teate, et informatsioon on üksikute kirjetena olemas) võib pöörduda süsteemi haldaja poole, kes saab väljavõtte teha andmebaasist. 
</t>
        </r>
      </text>
    </comment>
  </commentList>
</comments>
</file>

<file path=xl/sharedStrings.xml><?xml version="1.0" encoding="utf-8"?>
<sst xmlns="http://schemas.openxmlformats.org/spreadsheetml/2006/main" count="132" uniqueCount="84">
  <si>
    <t>Kasutatavuse protsent</t>
  </si>
  <si>
    <t>Perioodi tulemus</t>
  </si>
  <si>
    <t>Mõõdik</t>
  </si>
  <si>
    <t>Mõõdiku tulemus</t>
  </si>
  <si>
    <t>Kasutatavuse näitaja protsent</t>
  </si>
  <si>
    <t>Valideerimisprobleemidega unikaalsete sessioonide arv</t>
  </si>
  <si>
    <t>Kõikide unikaalsete sessioonide arv</t>
  </si>
  <si>
    <t>Kohandus</t>
  </si>
  <si>
    <t>Üle normaalaja läinud menetluste arv</t>
  </si>
  <si>
    <t>Kõikide infopäringute arv kokku</t>
  </si>
  <si>
    <t>Kõikide menetluste arv kokku</t>
  </si>
  <si>
    <t>Kõik puuduse teadetega menetlused</t>
  </si>
  <si>
    <t>Kasutatavuse komponent</t>
  </si>
  <si>
    <t>Õpitavus (sh. Lihtsus)</t>
  </si>
  <si>
    <t>Efektiivsus</t>
  </si>
  <si>
    <t>Vigade vältimine</t>
  </si>
  <si>
    <t>Meeldejäävus</t>
  </si>
  <si>
    <t>Rahulolu</t>
  </si>
  <si>
    <t>Eesmärgipärasus</t>
  </si>
  <si>
    <t>Vormide täitmine</t>
  </si>
  <si>
    <t>Ettevõtja</t>
  </si>
  <si>
    <t>Menetleja</t>
  </si>
  <si>
    <t>Järelevalvaja</t>
  </si>
  <si>
    <t>Teiste asutuste ametnik</t>
  </si>
  <si>
    <t>Avalik kasutaja</t>
  </si>
  <si>
    <t>Notar</t>
  </si>
  <si>
    <t>Peakasutaja</t>
  </si>
  <si>
    <t>Süsteemi administraator</t>
  </si>
  <si>
    <t>Tuvastatud seaduste rikkumiste arv</t>
  </si>
  <si>
    <t>Pooleli jäänud (esitamata) jäänud taotlused</t>
  </si>
  <si>
    <t>Üle tähtaja läinud menetluste arv</t>
  </si>
  <si>
    <t>Kõikide ettekirjutiste arv kokku</t>
  </si>
  <si>
    <t>Üle tähtaja läinud ettekirjutiste arv</t>
  </si>
  <si>
    <t>Üle 100% normaliseerimine</t>
  </si>
  <si>
    <t>Max on pos või neg</t>
  </si>
  <si>
    <t>Neg</t>
  </si>
  <si>
    <t>Kasutatavus rolliti</t>
  </si>
  <si>
    <t>Kasutatavuse protsent süsteemis</t>
  </si>
  <si>
    <t xml:space="preserve"> </t>
  </si>
  <si>
    <t>Infoliiasus</t>
  </si>
  <si>
    <t>Kõikide kolmandate osapoolte poolt esitatud kaebuste ning vihjete arv seaduse rikkumiste kohta</t>
  </si>
  <si>
    <t xml:space="preserve">Valeks osutunud kolmandate osapoolte poolt esitatud kaebuste ja vihjete arv seaduse rikkumiste kohta </t>
  </si>
  <si>
    <t>Kõikide abimaterjalide artiklite unikaalsete vaatamiste arv</t>
  </si>
  <si>
    <t>Nr - mõõdiku nr</t>
  </si>
  <si>
    <t>Andmete terviklikkus</t>
  </si>
  <si>
    <t>Kasutatavuse protsent funtsionaalsuste kaupa</t>
  </si>
  <si>
    <t>Taotluste menetlemine</t>
  </si>
  <si>
    <t>Otsingu teostamine</t>
  </si>
  <si>
    <t>Funktsionaalsused</t>
  </si>
  <si>
    <t>Kasutatavuse protsent rolli kaupa</t>
  </si>
  <si>
    <t>Abi saamine</t>
  </si>
  <si>
    <t>Pos</t>
  </si>
  <si>
    <t>Nr - element</t>
  </si>
  <si>
    <t>Infoliiasuse vältimine</t>
  </si>
  <si>
    <t>Registreeringut omavate ettevõtjate protsent</t>
  </si>
  <si>
    <t xml:space="preserve">Kõikide abimaterjalide artiklid artiklite all küsimusele, kas artikkel oli kasulik "ei" vastanute arv  </t>
  </si>
  <si>
    <t>Sesioonide arv, kus on otsinguvorme külastatud rohkem kui 3 korda</t>
  </si>
  <si>
    <t>Kõikide otsinguvormide unikaalsete vaatamiste arv</t>
  </si>
  <si>
    <t>Top1 menüü klõpsude arv</t>
  </si>
  <si>
    <t>Kõikide menüü klõpsude arv</t>
  </si>
  <si>
    <t>Top1 otsingu klõpsude arv</t>
  </si>
  <si>
    <t>MTR-põhine - Ettevõttete ja FIE'de arv, kes on tegevusload taotlenud</t>
  </si>
  <si>
    <t>MTR-põhine - Kõik ettevõttete ja FIE-de arv, kes EMTAK'i koodi alusel tegelevad tegevuslubadega tegevusaladel</t>
  </si>
  <si>
    <t>Ametnike poolt sisestatud menetluste protsent</t>
  </si>
  <si>
    <t>Valideerimisvigadega kasutuskordade protsent</t>
  </si>
  <si>
    <t>Otsekontakti vajaduse protsent menetluse kohta</t>
  </si>
  <si>
    <t>Loendatav element</t>
  </si>
  <si>
    <t>Üle normaalaja minevate menetluste protsent</t>
  </si>
  <si>
    <t>Üle tähtaja minevate menetluste protsent</t>
  </si>
  <si>
    <t>Puuduste teadetega menetluste protsent</t>
  </si>
  <si>
    <t>Esitamata jäänud menetluste protsent menetluse kohta</t>
  </si>
  <si>
    <t>Üle tähtaja läinud ettekirjutiste protsent</t>
  </si>
  <si>
    <t>Abimaterjalide ebaefektiivsuse protsent</t>
  </si>
  <si>
    <t>Abimaterjale vajavate kasutuskordade protsent</t>
  </si>
  <si>
    <t>Otsingute kasutamise protsent ühe kasutuskorra kohta</t>
  </si>
  <si>
    <t>Otsinguvormide ebaefektiivsuse protsent</t>
  </si>
  <si>
    <t>Menüüpunktide  infoliiasuse protsent</t>
  </si>
  <si>
    <t>Otsingu infoliiasuse protsent</t>
  </si>
  <si>
    <t>Eksitava informatsiooni saamise protsent</t>
  </si>
  <si>
    <t xml:space="preserve">Avastatud seaduse rikkumiste protsent menetluse kohta </t>
  </si>
  <si>
    <t>Märkused</t>
  </si>
  <si>
    <t xml:space="preserve">Kõikide saabunud menetluse alustamiseks esitatud dokumentide arv (taotlus, avaldus, aruanne, deklaratsioon, jne) </t>
  </si>
  <si>
    <t>Läbi ametnike ja menetlejate saabunud menetluse läbiviimiseks esitatud dokumentide arv (taotlus, avaldus, aruanne, deklaratsioon, jne)</t>
  </si>
  <si>
    <t>Läbi ametnike ja menetlejate saabunud menetluse alustamiseks esitatud dokumentide arv (taotlus, avaldus, aruanne, deklaratsioon, jne)</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</si>
</sst>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charset val="186"/>
      <scheme val="minor"/>
    </font>
    <font>
      <sz val="9"/>
      <color indexed="81"/>
      <name val="Tahoma"/>
      <family val="2"/>
      <charset val="186"/>
    </font>
    <font>
      <b/>
      <sz val="9"/>
      <color indexed="81"/>
      <name val="Tahoma"/>
      <family val="2"/>
      <charset val="186"/>
    </font>
    <font>
      <b/>
      <sz val="11"/>
      <color theme="1"/>
      <name val="Calibri"/>
      <family val="2"/>
      <charset val="186"/>
      <scheme val="minor"/>
    </font>
    <font>
      <sz val="48"/>
      <color theme="1"/>
      <name val="Calibri"/>
      <family val="2"/>
      <charset val="186"/>
      <scheme val="minor"/>
    </font>
    <font>
      <sz val="11"/>
      <color theme="0" tint="-0.34998626667073579"/>
      <name val="Calibri"/>
      <family val="2"/>
      <charset val="186"/>
      <scheme val="minor"/>
    </font>
    <font>
      <sz val="11"/>
      <name val="Calibri"/>
      <family val="2"/>
      <charset val="186"/>
      <scheme val="minor"/>
    </font>
    <font>
      <b/>
      <sz val="11"/>
      <color theme="0" tint="-0.34998626667073579"/>
      <name val="Calibri"/>
      <family val="2"/>
      <charset val="186"/>
      <scheme val="minor"/>
    </font>
    <font>
      <sz val="9"/>
      <color theme="1"/>
      <name val="Calibri"/>
      <family val="2"/>
      <charset val="186"/>
      <scheme val="minor"/>
    </font>
    <font>
      <sz val="10"/>
      <color theme="1"/>
      <name val="Calibri"/>
      <family val="2"/>
      <charset val="186"/>
      <scheme val="minor"/>
    </font>
    <font>
      <sz val="9"/>
      <color indexed="81"/>
      <name val="Tahoma"/>
      <family val="2"/>
    </font>
    <font>
      <b/>
      <sz val="9"/>
      <color indexed="81"/>
      <name val="Tahoma"/>
      <family val="2"/>
    </font>
  </fonts>
  <fills count="3">
    <fill>
      <patternFill patternType="none"/>
    </fill>
    <fill>
      <patternFill patternType="gray125"/>
    </fill>
    <fill>
      <patternFill patternType="solid">
        <fgColor theme="7"/>
        <bgColor indexed="64"/>
      </patternFill>
    </fill>
  </fills>
  <borders count="4">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
    <xf numFmtId="0" fontId="0" fillId="0" borderId="0"/>
  </cellStyleXfs>
  <cellXfs count="21">
    <xf numFmtId="0" fontId="0" fillId="0" borderId="0" xfId="0"/>
    <xf numFmtId="1" fontId="0" fillId="0" borderId="0" xfId="0" applyNumberFormat="1"/>
    <xf numFmtId="0" fontId="3" fillId="0" borderId="0" xfId="0" applyFont="1"/>
    <xf numFmtId="0" fontId="0" fillId="0" borderId="0" xfId="0" applyAlignment="1">
      <alignment vertical="center"/>
    </xf>
    <xf numFmtId="0" fontId="0" fillId="0" borderId="0" xfId="0" applyBorder="1"/>
    <xf numFmtId="0" fontId="7" fillId="0" borderId="0" xfId="0" applyFont="1"/>
    <xf numFmtId="0" fontId="5" fillId="0" borderId="0" xfId="0" applyFont="1"/>
    <xf numFmtId="0" fontId="0" fillId="0" borderId="0" xfId="0" applyAlignment="1">
      <alignment wrapText="1"/>
    </xf>
    <xf numFmtId="3" fontId="0" fillId="0" borderId="0" xfId="0" applyNumberFormat="1" applyAlignment="1">
      <alignment wrapText="1"/>
    </xf>
    <xf numFmtId="3" fontId="0" fillId="0" borderId="0" xfId="0" applyNumberFormat="1" applyAlignment="1"/>
    <xf numFmtId="3" fontId="0" fillId="0" borderId="0" xfId="0" applyNumberFormat="1"/>
    <xf numFmtId="0" fontId="4" fillId="0" borderId="0" xfId="0" applyFont="1" applyBorder="1" applyAlignment="1">
      <alignment horizontal="center" vertical="center"/>
    </xf>
    <xf numFmtId="0" fontId="9" fillId="0" borderId="0" xfId="0" applyFont="1" applyBorder="1" applyAlignment="1">
      <alignment horizontal="left" vertical="center" wrapText="1"/>
    </xf>
    <xf numFmtId="0" fontId="8" fillId="0" borderId="3" xfId="0" applyFont="1" applyBorder="1" applyAlignment="1">
      <alignment horizontal="center" vertical="center" wrapText="1"/>
    </xf>
    <xf numFmtId="0" fontId="0" fillId="2" borderId="0" xfId="0" applyFill="1"/>
    <xf numFmtId="0" fontId="0" fillId="0" borderId="0" xfId="0" applyFill="1"/>
    <xf numFmtId="0" fontId="6" fillId="0" borderId="0" xfId="0" applyFont="1" applyFill="1"/>
    <xf numFmtId="0" fontId="3" fillId="0" borderId="0" xfId="0" applyFont="1" applyFill="1"/>
    <xf numFmtId="2" fontId="0" fillId="0" borderId="0" xfId="0" applyNumberFormat="1"/>
    <xf numFmtId="1" fontId="4" fillId="0" borderId="1" xfId="0" applyNumberFormat="1" applyFont="1" applyBorder="1" applyAlignment="1">
      <alignment horizontal="center" vertical="center"/>
    </xf>
    <xf numFmtId="1" fontId="4" fillId="0" borderId="2" xfId="0" applyNumberFormat="1" applyFont="1" applyBorder="1" applyAlignment="1">
      <alignment horizontal="center" vertical="center"/>
    </xf>
  </cellXfs>
  <cellStyles count="1">
    <cellStyle name="Normaallaad" xfId="0" builtinId="0"/>
  </cellStyles>
  <dxfs count="1">
    <dxf>
      <font>
        <color rgb="FFFFD3D3"/>
      </font>
      <numFmt numFmtId="30" formatCode="@"/>
      <fill>
        <patternFill>
          <bgColor rgb="FFFFD3D3"/>
        </patternFill>
      </fill>
    </dxf>
  </dxfs>
  <tableStyles count="0" defaultTableStyle="TableStyleMedium2" defaultPivotStyle="PivotStyleLight16"/>
  <colors>
    <mruColors>
      <color rgb="FFFFD3D3"/>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t-E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t-EE"/>
              <a:t>Kasutatavuse protsent näitajate järgi</a:t>
            </a:r>
            <a:endParaRPr lang="en-GB"/>
          </a:p>
        </c:rich>
      </c:tx>
      <c:layout/>
      <c:overlay val="0"/>
      <c:spPr>
        <a:noFill/>
        <a:ln>
          <a:noFill/>
        </a:ln>
        <a:effectLst/>
      </c:spPr>
    </c:title>
    <c:autoTitleDeleted val="0"/>
    <c:plotArea>
      <c:layout/>
      <c:radarChart>
        <c:radarStyle val="marker"/>
        <c:varyColors val="0"/>
        <c:ser>
          <c:idx val="0"/>
          <c:order val="0"/>
          <c:spPr>
            <a:ln w="28575" cap="rnd">
              <a:solidFill>
                <a:schemeClr val="accent1"/>
              </a:solidFill>
              <a:round/>
            </a:ln>
            <a:effectLst/>
          </c:spPr>
          <c:marker>
            <c:symbol val="none"/>
          </c:marker>
          <c:dLbls>
            <c:dLbl>
              <c:idx val="0"/>
              <c:layout>
                <c:manualLayout>
                  <c:x val="3.0555555555555555E-2"/>
                  <c:y val="6.9444444444444406E-2"/>
                </c:manualLayout>
              </c:layout>
              <c:showLegendKey val="0"/>
              <c:showVal val="1"/>
              <c:showCatName val="0"/>
              <c:showSerName val="0"/>
              <c:showPercent val="0"/>
              <c:showBubbleSize val="0"/>
              <c:extLst>
                <c:ext xmlns:c15="http://schemas.microsoft.com/office/drawing/2012/chart" uri="{CE6537A1-D6FC-4f65-9D91-7224C49458BB}"/>
              </c:extLst>
            </c:dLbl>
            <c:dLbl>
              <c:idx val="3"/>
              <c:layout>
                <c:manualLayout>
                  <c:x val="4.2686754551161284E-2"/>
                  <c:y val="-2.2566992427026727E-2"/>
                </c:manualLayout>
              </c:layout>
              <c:showLegendKey val="0"/>
              <c:showVal val="1"/>
              <c:showCatName val="0"/>
              <c:showSerName val="0"/>
              <c:showPercent val="0"/>
              <c:showBubbleSize val="0"/>
              <c:extLst>
                <c:ext xmlns:c15="http://schemas.microsoft.com/office/drawing/2012/chart" uri="{CE6537A1-D6FC-4f65-9D91-7224C49458BB}"/>
              </c:extLst>
            </c:dLbl>
            <c:dLbl>
              <c:idx val="5"/>
              <c:layout>
                <c:manualLayout>
                  <c:x val="6.3888888888888884E-2"/>
                  <c:y val="3.7037037037037035E-2"/>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C00000"/>
                    </a:solidFill>
                    <a:latin typeface="+mn-lt"/>
                    <a:ea typeface="+mn-ea"/>
                    <a:cs typeface="+mn-cs"/>
                  </a:defRPr>
                </a:pPr>
                <a:endParaRPr lang="et-E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Arvutamine!$J$2:$J$7</c:f>
              <c:strCache>
                <c:ptCount val="6"/>
                <c:pt idx="0">
                  <c:v>Õpitavus (sh. Lihtsus)</c:v>
                </c:pt>
                <c:pt idx="1">
                  <c:v>Efektiivsus</c:v>
                </c:pt>
                <c:pt idx="2">
                  <c:v>Vigade vältimine</c:v>
                </c:pt>
                <c:pt idx="3">
                  <c:v>Rahulolu</c:v>
                </c:pt>
                <c:pt idx="4">
                  <c:v>Infoliiasuse vältimine</c:v>
                </c:pt>
                <c:pt idx="5">
                  <c:v>Eesmärgipärasus</c:v>
                </c:pt>
              </c:strCache>
            </c:strRef>
          </c:cat>
          <c:val>
            <c:numRef>
              <c:f>Arvutamine!$K$2:$K$7</c:f>
              <c:numCache>
                <c:formatCode>#,##0</c:formatCode>
                <c:ptCount val="6"/>
                <c:pt idx="0">
                  <c:v>41.58440682427652</c:v>
                </c:pt>
                <c:pt idx="1">
                  <c:v>59.393486293874638</c:v>
                </c:pt>
                <c:pt idx="2">
                  <c:v>99.943240708750807</c:v>
                </c:pt>
                <c:pt idx="3">
                  <c:v>23.895348837209301</c:v>
                </c:pt>
                <c:pt idx="4">
                  <c:v>0</c:v>
                </c:pt>
                <c:pt idx="5">
                  <c:v>76.744186046511629</c:v>
                </c:pt>
              </c:numCache>
            </c:numRef>
          </c:val>
        </c:ser>
        <c:dLbls>
          <c:showLegendKey val="0"/>
          <c:showVal val="0"/>
          <c:showCatName val="0"/>
          <c:showSerName val="0"/>
          <c:showPercent val="0"/>
          <c:showBubbleSize val="0"/>
        </c:dLbls>
        <c:axId val="143225600"/>
        <c:axId val="143227136"/>
      </c:radarChart>
      <c:catAx>
        <c:axId val="1432256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t-EE"/>
          </a:p>
        </c:txPr>
        <c:crossAx val="143227136"/>
        <c:crosses val="autoZero"/>
        <c:auto val="1"/>
        <c:lblAlgn val="ctr"/>
        <c:lblOffset val="100"/>
        <c:noMultiLvlLbl val="0"/>
      </c:catAx>
      <c:valAx>
        <c:axId val="143227136"/>
        <c:scaling>
          <c:orientation val="minMax"/>
          <c:max val="1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t-EE"/>
          </a:p>
        </c:txPr>
        <c:crossAx val="143225600"/>
        <c:crosses val="autoZero"/>
        <c:crossBetween val="between"/>
      </c:valAx>
      <c:spPr>
        <a:solidFill>
          <a:schemeClr val="bg1"/>
        </a:solid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t-EE"/>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t-E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et-EE" sz="1400" b="0" i="0" u="none" strike="noStrike" kern="1200" cap="none" spc="0" normalizeH="0" baseline="0">
                <a:solidFill>
                  <a:sysClr val="windowText" lastClr="000000">
                    <a:lumMod val="65000"/>
                    <a:lumOff val="35000"/>
                  </a:sysClr>
                </a:solidFill>
                <a:latin typeface="+mn-lt"/>
                <a:ea typeface="+mn-ea"/>
                <a:cs typeface="+mn-cs"/>
              </a:defRPr>
            </a:pPr>
            <a:r>
              <a:rPr lang="et-EE" sz="1400" b="0" i="0" u="none" strike="noStrike" kern="1200" spc="0" baseline="0">
                <a:solidFill>
                  <a:sysClr val="windowText" lastClr="000000">
                    <a:lumMod val="65000"/>
                    <a:lumOff val="35000"/>
                  </a:sysClr>
                </a:solidFill>
                <a:latin typeface="+mn-lt"/>
                <a:ea typeface="+mn-ea"/>
                <a:cs typeface="+mn-cs"/>
              </a:rPr>
              <a:t>Kasutatavuse protsent rolliti</a:t>
            </a:r>
          </a:p>
        </c:rich>
      </c:tx>
      <c:layout/>
      <c:overlay val="0"/>
      <c:spPr>
        <a:noFill/>
        <a:ln>
          <a:noFill/>
        </a:ln>
        <a:effectLst/>
      </c:spPr>
    </c:title>
    <c:autoTitleDeleted val="0"/>
    <c:plotArea>
      <c:layout/>
      <c:barChart>
        <c:barDir val="col"/>
        <c:grouping val="clustered"/>
        <c:varyColors val="0"/>
        <c:ser>
          <c:idx val="5"/>
          <c:order val="0"/>
          <c:spPr>
            <a:solidFill>
              <a:schemeClr val="accent6">
                <a:alpha val="7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t-E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Arvutamine!$J$23:$J$30</c:f>
              <c:strCache>
                <c:ptCount val="8"/>
                <c:pt idx="0">
                  <c:v>Ettevõtja</c:v>
                </c:pt>
                <c:pt idx="1">
                  <c:v>Menetleja</c:v>
                </c:pt>
                <c:pt idx="2">
                  <c:v>Järelevalvaja</c:v>
                </c:pt>
                <c:pt idx="3">
                  <c:v>Teiste asutuste ametnik</c:v>
                </c:pt>
                <c:pt idx="4">
                  <c:v>Avalik kasutaja</c:v>
                </c:pt>
                <c:pt idx="5">
                  <c:v>Notar</c:v>
                </c:pt>
                <c:pt idx="6">
                  <c:v>Peakasutaja</c:v>
                </c:pt>
                <c:pt idx="7">
                  <c:v>Süsteemi administraator</c:v>
                </c:pt>
              </c:strCache>
            </c:strRef>
          </c:cat>
          <c:val>
            <c:numRef>
              <c:f>Arvutamine!$P$23:$P$30</c:f>
              <c:numCache>
                <c:formatCode>#,##0</c:formatCode>
                <c:ptCount val="8"/>
                <c:pt idx="0">
                  <c:v>41.250136411934719</c:v>
                </c:pt>
                <c:pt idx="1">
                  <c:v>66.185917712376977</c:v>
                </c:pt>
                <c:pt idx="2">
                  <c:v>48.900967375746511</c:v>
                </c:pt>
                <c:pt idx="3">
                  <c:v>29.086433030859428</c:v>
                </c:pt>
                <c:pt idx="4">
                  <c:v>20.204533956862939</c:v>
                </c:pt>
                <c:pt idx="5">
                  <c:v>38.880358415698389</c:v>
                </c:pt>
                <c:pt idx="6">
                  <c:v>11.666666666666666</c:v>
                </c:pt>
                <c:pt idx="7">
                  <c:v>0</c:v>
                </c:pt>
              </c:numCache>
            </c:numRef>
          </c:val>
          <c:extLst>
            <c:ext xmlns:c15="http://schemas.microsoft.com/office/drawing/2012/chart" uri="{02D57815-91ED-43cb-92C2-25804820EDAC}">
              <c15:filteredSeriesTitle>
                <c15:tx>
                  <c:strRef>
                    <c:extLst>
                      <c:ext uri="{02D57815-91ED-43cb-92C2-25804820EDAC}">
                        <c15:formulaRef>
                          <c15:sqref>Arvutamine!$P$22</c15:sqref>
                        </c15:formulaRef>
                      </c:ext>
                    </c:extLst>
                    <c:strCache>
                      <c:ptCount val="1"/>
                      <c:pt idx="0">
                        <c:v>Kasutatavuse protsent rolli kaupa</c:v>
                      </c:pt>
                    </c:strCache>
                  </c:strRef>
                </c15:tx>
              </c15:filteredSeriesTitle>
            </c:ext>
          </c:extLst>
        </c:ser>
        <c:dLbls>
          <c:dLblPos val="outEnd"/>
          <c:showLegendKey val="0"/>
          <c:showVal val="1"/>
          <c:showCatName val="0"/>
          <c:showSerName val="0"/>
          <c:showPercent val="0"/>
          <c:showBubbleSize val="0"/>
        </c:dLbls>
        <c:gapWidth val="80"/>
        <c:overlap val="25"/>
        <c:axId val="143256192"/>
        <c:axId val="144246272"/>
        <c:extLst>
          <c:ext xmlns:c15="http://schemas.microsoft.com/office/drawing/2012/chart" uri="{02D57815-91ED-43cb-92C2-25804820EDAC}">
            <c15:filteredBarSeries>
              <c15:ser>
                <c:idx val="0"/>
                <c:order val="0"/>
                <c:spPr>
                  <a:solidFill>
                    <a:schemeClr val="accent1">
                      <a:alpha val="7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uri="{CE6537A1-D6FC-4f65-9D91-7224C49458BB}">
                      <c15:showLeaderLines val="1"/>
                      <c15:leaderLines>
                        <c:spPr>
                          <a:ln w="9525">
                            <a:solidFill>
                              <a:schemeClr val="tx1">
                                <a:lumMod val="35000"/>
                                <a:lumOff val="65000"/>
                              </a:schemeClr>
                            </a:solidFill>
                          </a:ln>
                          <a:effectLst/>
                        </c:spPr>
                      </c15:leaderLines>
                    </c:ext>
                  </c:extLst>
                </c:dLbls>
                <c:cat>
                  <c:strRef>
                    <c:extLst>
                      <c:ext uri="{02D57815-91ED-43cb-92C2-25804820EDAC}">
                        <c15:formulaRef>
                          <c15:sqref>Arvutamine!$J$23:$J$30</c15:sqref>
                        </c15:formulaRef>
                      </c:ext>
                    </c:extLst>
                    <c:strCache>
                      <c:ptCount val="8"/>
                      <c:pt idx="0">
                        <c:v>Ettevõtja</c:v>
                      </c:pt>
                      <c:pt idx="1">
                        <c:v>Menetleja</c:v>
                      </c:pt>
                      <c:pt idx="2">
                        <c:v>Järelevalvaja</c:v>
                      </c:pt>
                      <c:pt idx="3">
                        <c:v>Teiste asutuste ametnik</c:v>
                      </c:pt>
                      <c:pt idx="4">
                        <c:v>Avalik kasutaja</c:v>
                      </c:pt>
                      <c:pt idx="5">
                        <c:v>Notar</c:v>
                      </c:pt>
                      <c:pt idx="6">
                        <c:v>Peakasutaja</c:v>
                      </c:pt>
                      <c:pt idx="7">
                        <c:v>Süsteemi administraator</c:v>
                      </c:pt>
                    </c:strCache>
                  </c:strRef>
                </c:cat>
                <c:val>
                  <c:numRef>
                    <c:extLst>
                      <c:ext uri="{02D57815-91ED-43cb-92C2-25804820EDAC}">
                        <c15:formulaRef>
                          <c15:sqref>Arvutamine!$K$23:$K$30</c15:sqref>
                        </c15:formulaRef>
                      </c:ext>
                    </c:extLst>
                    <c:numCache>
                      <c:formatCode>#,##0</c:formatCode>
                      <c:ptCount val="8"/>
                      <c:pt idx="0">
                        <c:v>44.640265821045055</c:v>
                      </c:pt>
                      <c:pt idx="1">
                        <c:v>62.376610236414784</c:v>
                      </c:pt>
                      <c:pt idx="2">
                        <c:v>62.376610236414784</c:v>
                      </c:pt>
                      <c:pt idx="3">
                        <c:v>74.468601418159679</c:v>
                      </c:pt>
                      <c:pt idx="4">
                        <c:v>40.409067913725877</c:v>
                      </c:pt>
                      <c:pt idx="5">
                        <c:v>53.878757218301168</c:v>
                      </c:pt>
                    </c:numCache>
                  </c:numRef>
                </c:val>
                <c:extLst>
                  <c:ext uri="{02D57815-91ED-43cb-92C2-25804820EDAC}">
                    <c15:filteredSeriesTitle>
                      <c15:tx>
                        <c:strRef>
                          <c:extLst>
                            <c:ext uri="{02D57815-91ED-43cb-92C2-25804820EDAC}">
                              <c15:formulaRef>
                                <c15:sqref>Arvutamine!$K$22</c15:sqref>
                              </c15:formulaRef>
                            </c:ext>
                          </c:extLst>
                          <c:strCache>
                            <c:ptCount val="1"/>
                            <c:pt idx="0">
                              <c:v>Õpitavus (sh. Lihtsus)</c:v>
                            </c:pt>
                          </c:strCache>
                        </c:strRef>
                      </c15:tx>
                    </c15:filteredSeriesTitle>
                  </c:ext>
                </c:extLst>
              </c15:ser>
            </c15:filteredBarSeries>
            <c15:filteredBarSeries>
              <c15:ser>
                <c:idx val="1"/>
                <c:order val="1"/>
                <c:spPr>
                  <a:solidFill>
                    <a:schemeClr val="accent2">
                      <a:alpha val="7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extLst xmlns:c15="http://schemas.microsoft.com/office/drawing/2012/chart">
                      <c:ext xmlns:c15="http://schemas.microsoft.com/office/drawing/2012/chart" uri="{02D57815-91ED-43cb-92C2-25804820EDAC}">
                        <c15:formulaRef>
                          <c15:sqref>Arvutamine!$J$23:$J$30</c15:sqref>
                        </c15:formulaRef>
                      </c:ext>
                    </c:extLst>
                    <c:strCache>
                      <c:ptCount val="8"/>
                      <c:pt idx="0">
                        <c:v>Ettevõtja</c:v>
                      </c:pt>
                      <c:pt idx="1">
                        <c:v>Menetleja</c:v>
                      </c:pt>
                      <c:pt idx="2">
                        <c:v>Järelevalvaja</c:v>
                      </c:pt>
                      <c:pt idx="3">
                        <c:v>Teiste asutuste ametnik</c:v>
                      </c:pt>
                      <c:pt idx="4">
                        <c:v>Avalik kasutaja</c:v>
                      </c:pt>
                      <c:pt idx="5">
                        <c:v>Notar</c:v>
                      </c:pt>
                      <c:pt idx="6">
                        <c:v>Peakasutaja</c:v>
                      </c:pt>
                      <c:pt idx="7">
                        <c:v>Süsteemi administraator</c:v>
                      </c:pt>
                    </c:strCache>
                  </c:strRef>
                </c:cat>
                <c:val>
                  <c:numRef>
                    <c:extLst xmlns:c15="http://schemas.microsoft.com/office/drawing/2012/chart">
                      <c:ext xmlns:c15="http://schemas.microsoft.com/office/drawing/2012/chart" uri="{02D57815-91ED-43cb-92C2-25804820EDAC}">
                        <c15:formulaRef>
                          <c15:sqref>Arvutamine!$L$23:$L$30</c15:sqref>
                        </c15:formulaRef>
                      </c:ext>
                    </c:extLst>
                    <c:numCache>
                      <c:formatCode>#,##0</c:formatCode>
                      <c:ptCount val="8"/>
                      <c:pt idx="0">
                        <c:v>49.933369527663984</c:v>
                      </c:pt>
                      <c:pt idx="1">
                        <c:v>53.19976558814448</c:v>
                      </c:pt>
                      <c:pt idx="2">
                        <c:v>84.326291890824734</c:v>
                      </c:pt>
                      <c:pt idx="3">
                        <c:v>12.790697674418603</c:v>
                      </c:pt>
                      <c:pt idx="6">
                        <c:v>23.333333333333332</c:v>
                      </c:pt>
                      <c:pt idx="7">
                        <c:v>0</c:v>
                      </c:pt>
                    </c:numCache>
                  </c:numRef>
                </c:val>
                <c:extLst xmlns:c15="http://schemas.microsoft.com/office/drawing/2012/chart">
                  <c:ext xmlns:c15="http://schemas.microsoft.com/office/drawing/2012/chart" uri="{02D57815-91ED-43cb-92C2-25804820EDAC}">
                    <c15:filteredSeriesTitle>
                      <c15:tx>
                        <c:strRef>
                          <c:extLst>
                            <c:ext uri="{02D57815-91ED-43cb-92C2-25804820EDAC}">
                              <c15:formulaRef>
                                <c15:sqref>Arvutamine!$L$22</c15:sqref>
                              </c15:formulaRef>
                            </c:ext>
                          </c:extLst>
                          <c:strCache>
                            <c:ptCount val="1"/>
                            <c:pt idx="0">
                              <c:v>Efektiivsus</c:v>
                            </c:pt>
                          </c:strCache>
                        </c:strRef>
                      </c15:tx>
                    </c15:filteredSeriesTitle>
                  </c:ext>
                </c:extLst>
              </c15:ser>
            </c15:filteredBarSeries>
            <c15:filteredBarSeries>
              <c15:ser>
                <c:idx val="2"/>
                <c:order val="2"/>
                <c:spPr>
                  <a:solidFill>
                    <a:schemeClr val="accent3">
                      <a:alpha val="7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extLst xmlns:c15="http://schemas.microsoft.com/office/drawing/2012/chart">
                      <c:ext xmlns:c15="http://schemas.microsoft.com/office/drawing/2012/chart" uri="{02D57815-91ED-43cb-92C2-25804820EDAC}">
                        <c15:formulaRef>
                          <c15:sqref>Arvutamine!$J$23:$J$30</c15:sqref>
                        </c15:formulaRef>
                      </c:ext>
                    </c:extLst>
                    <c:strCache>
                      <c:ptCount val="8"/>
                      <c:pt idx="0">
                        <c:v>Ettevõtja</c:v>
                      </c:pt>
                      <c:pt idx="1">
                        <c:v>Menetleja</c:v>
                      </c:pt>
                      <c:pt idx="2">
                        <c:v>Järelevalvaja</c:v>
                      </c:pt>
                      <c:pt idx="3">
                        <c:v>Teiste asutuste ametnik</c:v>
                      </c:pt>
                      <c:pt idx="4">
                        <c:v>Avalik kasutaja</c:v>
                      </c:pt>
                      <c:pt idx="5">
                        <c:v>Notar</c:v>
                      </c:pt>
                      <c:pt idx="6">
                        <c:v>Peakasutaja</c:v>
                      </c:pt>
                      <c:pt idx="7">
                        <c:v>Süsteemi administraator</c:v>
                      </c:pt>
                    </c:strCache>
                  </c:strRef>
                </c:cat>
                <c:val>
                  <c:numRef>
                    <c:extLst xmlns:c15="http://schemas.microsoft.com/office/drawing/2012/chart">
                      <c:ext xmlns:c15="http://schemas.microsoft.com/office/drawing/2012/chart" uri="{02D57815-91ED-43cb-92C2-25804820EDAC}">
                        <c15:formulaRef>
                          <c15:sqref>Arvutamine!$M$23:$M$30</c15:sqref>
                        </c15:formulaRef>
                      </c:ext>
                    </c:extLst>
                    <c:numCache>
                      <c:formatCode>#,##0</c:formatCode>
                      <c:ptCount val="8"/>
                      <c:pt idx="0">
                        <c:v>88.343713377631218</c:v>
                      </c:pt>
                      <c:pt idx="1">
                        <c:v>99.943240708750807</c:v>
                      </c:pt>
                      <c:pt idx="5">
                        <c:v>62.762318028794006</c:v>
                      </c:pt>
                    </c:numCache>
                  </c:numRef>
                </c:val>
                <c:extLst xmlns:c15="http://schemas.microsoft.com/office/drawing/2012/chart">
                  <c:ext xmlns:c15="http://schemas.microsoft.com/office/drawing/2012/chart" uri="{02D57815-91ED-43cb-92C2-25804820EDAC}">
                    <c15:filteredSeriesTitle>
                      <c15:tx>
                        <c:strRef>
                          <c:extLst>
                            <c:ext uri="{02D57815-91ED-43cb-92C2-25804820EDAC}">
                              <c15:formulaRef>
                                <c15:sqref>Arvutamine!$M$22</c15:sqref>
                              </c15:formulaRef>
                            </c:ext>
                          </c:extLst>
                          <c:strCache>
                            <c:ptCount val="1"/>
                            <c:pt idx="0">
                              <c:v>Vigade vältimine</c:v>
                            </c:pt>
                          </c:strCache>
                        </c:strRef>
                      </c15:tx>
                    </c15:filteredSeriesTitle>
                  </c:ext>
                </c:extLst>
              </c15:ser>
            </c15:filteredBarSeries>
            <c15:filteredBarSeries>
              <c15:ser>
                <c:idx val="3"/>
                <c:order val="3"/>
                <c:spPr>
                  <a:solidFill>
                    <a:schemeClr val="accent4">
                      <a:alpha val="7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extLst xmlns:c15="http://schemas.microsoft.com/office/drawing/2012/chart">
                      <c:ext xmlns:c15="http://schemas.microsoft.com/office/drawing/2012/chart" uri="{02D57815-91ED-43cb-92C2-25804820EDAC}">
                        <c15:formulaRef>
                          <c15:sqref>Arvutamine!$J$23:$J$30</c15:sqref>
                        </c15:formulaRef>
                      </c:ext>
                    </c:extLst>
                    <c:strCache>
                      <c:ptCount val="8"/>
                      <c:pt idx="0">
                        <c:v>Ettevõtja</c:v>
                      </c:pt>
                      <c:pt idx="1">
                        <c:v>Menetleja</c:v>
                      </c:pt>
                      <c:pt idx="2">
                        <c:v>Järelevalvaja</c:v>
                      </c:pt>
                      <c:pt idx="3">
                        <c:v>Teiste asutuste ametnik</c:v>
                      </c:pt>
                      <c:pt idx="4">
                        <c:v>Avalik kasutaja</c:v>
                      </c:pt>
                      <c:pt idx="5">
                        <c:v>Notar</c:v>
                      </c:pt>
                      <c:pt idx="6">
                        <c:v>Peakasutaja</c:v>
                      </c:pt>
                      <c:pt idx="7">
                        <c:v>Süsteemi administraator</c:v>
                      </c:pt>
                    </c:strCache>
                  </c:strRef>
                </c:cat>
                <c:val>
                  <c:numRef>
                    <c:extLst xmlns:c15="http://schemas.microsoft.com/office/drawing/2012/chart">
                      <c:ext xmlns:c15="http://schemas.microsoft.com/office/drawing/2012/chart" uri="{02D57815-91ED-43cb-92C2-25804820EDAC}">
                        <c15:formulaRef>
                          <c15:sqref>Arvutamine!$N$23:$N$30</c15:sqref>
                        </c15:formulaRef>
                      </c:ext>
                    </c:extLst>
                    <c:numCache>
                      <c:formatCode>#,##0</c:formatCode>
                      <c:ptCount val="8"/>
                      <c:pt idx="0">
                        <c:v>23.333333333333332</c:v>
                      </c:pt>
                      <c:pt idx="1">
                        <c:v>49.224054316197865</c:v>
                      </c:pt>
                      <c:pt idx="2">
                        <c:v>0</c:v>
                      </c:pt>
                      <c:pt idx="6">
                        <c:v>0</c:v>
                      </c:pt>
                    </c:numCache>
                  </c:numRef>
                </c:val>
                <c:extLst xmlns:c15="http://schemas.microsoft.com/office/drawing/2012/chart">
                  <c:ext xmlns:c15="http://schemas.microsoft.com/office/drawing/2012/chart" uri="{02D57815-91ED-43cb-92C2-25804820EDAC}">
                    <c15:filteredSeriesTitle>
                      <c15:tx>
                        <c:strRef>
                          <c:extLst>
                            <c:ext uri="{02D57815-91ED-43cb-92C2-25804820EDAC}">
                              <c15:formulaRef>
                                <c15:sqref>Arvutamine!$N$22</c15:sqref>
                              </c15:formulaRef>
                            </c:ext>
                          </c:extLst>
                          <c:strCache>
                            <c:ptCount val="1"/>
                            <c:pt idx="0">
                              <c:v>Rahulolu</c:v>
                            </c:pt>
                          </c:strCache>
                        </c:strRef>
                      </c15:tx>
                    </c15:filteredSeriesTitle>
                  </c:ext>
                </c:extLst>
              </c15:ser>
            </c15:filteredBarSeries>
            <c15:filteredBarSeries>
              <c15:ser>
                <c:idx val="4"/>
                <c:order val="4"/>
                <c:spPr>
                  <a:solidFill>
                    <a:schemeClr val="accent5">
                      <a:alpha val="7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extLst xmlns:c15="http://schemas.microsoft.com/office/drawing/2012/chart">
                      <c:ext xmlns:c15="http://schemas.microsoft.com/office/drawing/2012/chart" uri="{02D57815-91ED-43cb-92C2-25804820EDAC}">
                        <c15:formulaRef>
                          <c15:sqref>Arvutamine!$J$23:$J$30</c15:sqref>
                        </c15:formulaRef>
                      </c:ext>
                    </c:extLst>
                    <c:strCache>
                      <c:ptCount val="8"/>
                      <c:pt idx="0">
                        <c:v>Ettevõtja</c:v>
                      </c:pt>
                      <c:pt idx="1">
                        <c:v>Menetleja</c:v>
                      </c:pt>
                      <c:pt idx="2">
                        <c:v>Järelevalvaja</c:v>
                      </c:pt>
                      <c:pt idx="3">
                        <c:v>Teiste asutuste ametnik</c:v>
                      </c:pt>
                      <c:pt idx="4">
                        <c:v>Avalik kasutaja</c:v>
                      </c:pt>
                      <c:pt idx="5">
                        <c:v>Notar</c:v>
                      </c:pt>
                      <c:pt idx="6">
                        <c:v>Peakasutaja</c:v>
                      </c:pt>
                      <c:pt idx="7">
                        <c:v>Süsteemi administraator</c:v>
                      </c:pt>
                    </c:strCache>
                  </c:strRef>
                </c:cat>
                <c:val>
                  <c:numRef>
                    <c:extLst xmlns:c15="http://schemas.microsoft.com/office/drawing/2012/chart">
                      <c:ext xmlns:c15="http://schemas.microsoft.com/office/drawing/2012/chart" uri="{02D57815-91ED-43cb-92C2-25804820EDAC}">
                        <c15:formulaRef>
                          <c15:sqref>Arvutamine!$O$23:$O$30</c15:sqref>
                        </c15:formulaRef>
                      </c:ext>
                    </c:extLst>
                    <c:numCache>
                      <c:formatCode>#,##0</c:formatCode>
                      <c:ptCount val="8"/>
                      <c:pt idx="0">
                        <c:v>0</c:v>
                      </c:pt>
                      <c:pt idx="1">
                        <c:v>0</c:v>
                      </c:pt>
                      <c:pt idx="3">
                        <c:v>0</c:v>
                      </c:pt>
                      <c:pt idx="4">
                        <c:v>0</c:v>
                      </c:pt>
                      <c:pt idx="5">
                        <c:v>0</c:v>
                      </c:pt>
                    </c:numCache>
                  </c:numRef>
                </c:val>
                <c:extLst xmlns:c15="http://schemas.microsoft.com/office/drawing/2012/chart">
                  <c:ext xmlns:c15="http://schemas.microsoft.com/office/drawing/2012/chart" uri="{02D57815-91ED-43cb-92C2-25804820EDAC}">
                    <c15:filteredSeriesTitle>
                      <c15:tx>
                        <c:strRef>
                          <c:extLst>
                            <c:ext uri="{02D57815-91ED-43cb-92C2-25804820EDAC}">
                              <c15:formulaRef>
                                <c15:sqref>Arvutamine!$O$22</c15:sqref>
                              </c15:formulaRef>
                            </c:ext>
                          </c:extLst>
                          <c:strCache>
                            <c:ptCount val="1"/>
                            <c:pt idx="0">
                              <c:v>Infoliiasus</c:v>
                            </c:pt>
                          </c:strCache>
                        </c:strRef>
                      </c15:tx>
                    </c15:filteredSeriesTitle>
                  </c:ext>
                </c:extLst>
              </c15:ser>
            </c15:filteredBarSeries>
          </c:ext>
        </c:extLst>
      </c:barChart>
      <c:catAx>
        <c:axId val="143256192"/>
        <c:scaling>
          <c:orientation val="minMax"/>
        </c:scaling>
        <c:delete val="0"/>
        <c:axPos val="b"/>
        <c:numFmt formatCode="General" sourceLinked="1"/>
        <c:majorTickMark val="none"/>
        <c:minorTickMark val="none"/>
        <c:tickLblPos val="nextTo"/>
        <c:spPr>
          <a:noFill/>
          <a:ln w="1587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cap="none" spc="20" normalizeH="0" baseline="0">
                <a:solidFill>
                  <a:schemeClr val="tx1">
                    <a:lumMod val="65000"/>
                    <a:lumOff val="35000"/>
                  </a:schemeClr>
                </a:solidFill>
                <a:latin typeface="+mn-lt"/>
                <a:ea typeface="+mn-ea"/>
                <a:cs typeface="+mn-cs"/>
              </a:defRPr>
            </a:pPr>
            <a:endParaRPr lang="et-EE"/>
          </a:p>
        </c:txPr>
        <c:crossAx val="144246272"/>
        <c:crossesAt val="0"/>
        <c:auto val="1"/>
        <c:lblAlgn val="ctr"/>
        <c:lblOffset val="100"/>
        <c:noMultiLvlLbl val="0"/>
      </c:catAx>
      <c:valAx>
        <c:axId val="144246272"/>
        <c:scaling>
          <c:orientation val="minMax"/>
          <c:max val="100"/>
        </c:scaling>
        <c:delete val="0"/>
        <c:axPos val="r"/>
        <c:majorGridlines>
          <c:spPr>
            <a:ln w="9525" cap="flat" cmpd="sng" algn="ctr">
              <a:solidFill>
                <a:schemeClr val="tx1">
                  <a:lumMod val="5000"/>
                  <a:lumOff val="9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tx1">
                    <a:lumMod val="65000"/>
                    <a:lumOff val="35000"/>
                  </a:schemeClr>
                </a:solidFill>
                <a:latin typeface="+mn-lt"/>
                <a:ea typeface="+mn-ea"/>
                <a:cs typeface="+mn-cs"/>
              </a:defRPr>
            </a:pPr>
            <a:endParaRPr lang="et-EE"/>
          </a:p>
        </c:txPr>
        <c:crossAx val="143256192"/>
        <c:crosses val="max"/>
        <c:crossBetween val="between"/>
      </c:valAx>
      <c:spPr>
        <a:noFill/>
        <a:ln>
          <a:noFill/>
        </a:ln>
        <a:effectLst/>
      </c:spPr>
    </c:plotArea>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t-EE"/>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t-EE"/>
  <c:roundedCorners val="0"/>
  <mc:AlternateContent xmlns:mc="http://schemas.openxmlformats.org/markup-compatibility/2006">
    <mc:Choice xmlns:c14="http://schemas.microsoft.com/office/drawing/2007/8/2/chart" Requires="c14">
      <c14:style val="102"/>
    </mc:Choice>
    <mc:Fallback>
      <c:style val="2"/>
    </mc:Fallback>
  </mc:AlternateContent>
  <c:chart>
    <c:title>
      <c:layout/>
      <c:overlay val="0"/>
      <c:spPr>
        <a:noFill/>
        <a:ln>
          <a:noFill/>
        </a:ln>
        <a:effectLst/>
      </c:spPr>
      <c:txPr>
        <a:bodyPr rot="0" spcFirstLastPara="1" vertOverflow="ellipsis" vert="horz" wrap="square" anchor="ctr" anchorCtr="1"/>
        <a:lstStyle/>
        <a:p>
          <a:pPr algn="ctr" rtl="0">
            <a:defRPr lang="en-US" sz="1400" b="0" i="0" u="none" strike="noStrike" kern="1200" cap="none" spc="0" normalizeH="0" baseline="0">
              <a:solidFill>
                <a:sysClr val="windowText" lastClr="000000">
                  <a:lumMod val="65000"/>
                  <a:lumOff val="35000"/>
                </a:sysClr>
              </a:solidFill>
              <a:latin typeface="+mn-lt"/>
              <a:ea typeface="+mn-ea"/>
              <a:cs typeface="+mn-cs"/>
            </a:defRPr>
          </a:pPr>
          <a:endParaRPr lang="et-EE"/>
        </a:p>
      </c:txPr>
    </c:title>
    <c:autoTitleDeleted val="0"/>
    <c:plotArea>
      <c:layout/>
      <c:barChart>
        <c:barDir val="col"/>
        <c:grouping val="clustered"/>
        <c:varyColors val="0"/>
        <c:ser>
          <c:idx val="0"/>
          <c:order val="0"/>
          <c:tx>
            <c:strRef>
              <c:f>Arvutamine!$K$35</c:f>
              <c:strCache>
                <c:ptCount val="1"/>
                <c:pt idx="0">
                  <c:v>Kasutatavuse protsent funtsionaalsuste kaupa</c:v>
                </c:pt>
              </c:strCache>
            </c:strRef>
          </c:tx>
          <c:spPr>
            <a:solidFill>
              <a:schemeClr val="accent1">
                <a:alpha val="7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t-E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Arvutamine!$J$36:$J$40</c:f>
              <c:strCache>
                <c:ptCount val="4"/>
                <c:pt idx="0">
                  <c:v>Vormide täitmine</c:v>
                </c:pt>
                <c:pt idx="1">
                  <c:v>Abi saamine</c:v>
                </c:pt>
                <c:pt idx="2">
                  <c:v>Taotluste menetlemine</c:v>
                </c:pt>
                <c:pt idx="3">
                  <c:v>Otsingu teostamine</c:v>
                </c:pt>
              </c:strCache>
            </c:strRef>
          </c:cat>
          <c:val>
            <c:numRef>
              <c:f>Arvutamine!$K$36:$K$40</c:f>
              <c:numCache>
                <c:formatCode>#,##0</c:formatCode>
                <c:ptCount val="5"/>
                <c:pt idx="0">
                  <c:v>55.993186172495939</c:v>
                </c:pt>
                <c:pt idx="1">
                  <c:v>31.188305118207392</c:v>
                </c:pt>
                <c:pt idx="2">
                  <c:v>23.333333333333332</c:v>
                </c:pt>
                <c:pt idx="3">
                  <c:v>49.629830709244359</c:v>
                </c:pt>
              </c:numCache>
            </c:numRef>
          </c:val>
        </c:ser>
        <c:dLbls>
          <c:dLblPos val="outEnd"/>
          <c:showLegendKey val="0"/>
          <c:showVal val="1"/>
          <c:showCatName val="0"/>
          <c:showSerName val="0"/>
          <c:showPercent val="0"/>
          <c:showBubbleSize val="0"/>
        </c:dLbls>
        <c:gapWidth val="80"/>
        <c:overlap val="25"/>
        <c:axId val="151998848"/>
        <c:axId val="152001536"/>
      </c:barChart>
      <c:catAx>
        <c:axId val="151998848"/>
        <c:scaling>
          <c:orientation val="minMax"/>
        </c:scaling>
        <c:delete val="0"/>
        <c:axPos val="b"/>
        <c:numFmt formatCode="General" sourceLinked="1"/>
        <c:majorTickMark val="none"/>
        <c:minorTickMark val="none"/>
        <c:tickLblPos val="nextTo"/>
        <c:spPr>
          <a:noFill/>
          <a:ln w="15875" cap="flat" cmpd="sng" algn="ctr">
            <a:solidFill>
              <a:schemeClr val="tx1">
                <a:lumMod val="25000"/>
                <a:lumOff val="75000"/>
              </a:schemeClr>
            </a:solidFill>
            <a:round/>
          </a:ln>
          <a:effectLst/>
        </c:spPr>
        <c:txPr>
          <a:bodyPr rot="-2700000" spcFirstLastPara="1" vertOverflow="ellipsis" wrap="square" anchor="t" anchorCtr="0"/>
          <a:lstStyle/>
          <a:p>
            <a:pPr>
              <a:defRPr sz="900" b="0" i="0" u="none" strike="noStrike" kern="1200" cap="none" spc="20" normalizeH="0" baseline="0">
                <a:solidFill>
                  <a:schemeClr val="tx1">
                    <a:lumMod val="65000"/>
                    <a:lumOff val="35000"/>
                  </a:schemeClr>
                </a:solidFill>
                <a:latin typeface="+mn-lt"/>
                <a:ea typeface="+mn-ea"/>
                <a:cs typeface="+mn-cs"/>
              </a:defRPr>
            </a:pPr>
            <a:endParaRPr lang="et-EE"/>
          </a:p>
        </c:txPr>
        <c:crossAx val="152001536"/>
        <c:crosses val="autoZero"/>
        <c:auto val="0"/>
        <c:lblAlgn val="ctr"/>
        <c:lblOffset val="100"/>
        <c:noMultiLvlLbl val="0"/>
      </c:catAx>
      <c:valAx>
        <c:axId val="152001536"/>
        <c:scaling>
          <c:orientation val="minMax"/>
          <c:max val="100"/>
        </c:scaling>
        <c:delete val="0"/>
        <c:axPos val="l"/>
        <c:majorGridlines>
          <c:spPr>
            <a:ln w="9525" cap="flat" cmpd="sng" algn="ctr">
              <a:solidFill>
                <a:schemeClr val="tx1">
                  <a:lumMod val="5000"/>
                  <a:lumOff val="95000"/>
                </a:schemeClr>
              </a:solidFill>
              <a:round/>
            </a:ln>
            <a:effectLst/>
          </c:spPr>
        </c:majorGridlines>
        <c:numFmt formatCode="#,##0" sourceLinked="1"/>
        <c:majorTickMark val="out"/>
        <c:minorTickMark val="none"/>
        <c:tickLblPos val="high"/>
        <c:spPr>
          <a:noFill/>
          <a:ln>
            <a:noFill/>
          </a:ln>
          <a:effectLst/>
        </c:spPr>
        <c:txPr>
          <a:bodyPr rot="-60000000" spcFirstLastPara="1" vertOverflow="ellipsis" vert="horz" wrap="square" anchor="ctr" anchorCtr="1"/>
          <a:lstStyle/>
          <a:p>
            <a:pPr>
              <a:defRPr sz="900" b="0" i="0" u="none" strike="noStrike" kern="1200" spc="20" baseline="0">
                <a:solidFill>
                  <a:schemeClr val="tx1">
                    <a:lumMod val="65000"/>
                    <a:lumOff val="35000"/>
                  </a:schemeClr>
                </a:solidFill>
                <a:latin typeface="+mn-lt"/>
                <a:ea typeface="+mn-ea"/>
                <a:cs typeface="+mn-cs"/>
              </a:defRPr>
            </a:pPr>
            <a:endParaRPr lang="et-EE"/>
          </a:p>
        </c:txPr>
        <c:crossAx val="151998848"/>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t-EE"/>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ap="none" spc="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70000"/>
        </a:schemeClr>
      </a:solidFill>
    </cs:spPr>
  </cs:dataPoint>
  <cs:dataPoint3D>
    <cs:lnRef idx="0"/>
    <cs:fillRef idx="0">
      <cs:styleClr val="auto"/>
    </cs:fillRef>
    <cs:effectRef idx="0"/>
    <cs:fontRef idx="minor">
      <a:schemeClr val="dk1"/>
    </cs:fontRef>
    <cs:spPr>
      <a:solidFill>
        <a:schemeClr val="phClr">
          <a:alpha val="70000"/>
        </a:schemeClr>
      </a:solidFill>
    </cs:spPr>
  </cs:dataPoint3D>
  <cs:dataPointLine>
    <cs:lnRef idx="0">
      <cs:styleClr val="auto"/>
    </cs:lnRef>
    <cs:fillRef idx="0"/>
    <cs:effectRef idx="0"/>
    <cs:fontRef idx="minor">
      <a:schemeClr val="dk1"/>
    </cs:fontRef>
    <cs:spPr>
      <a:ln w="28575" cap="rnd">
        <a:solidFill>
          <a:schemeClr val="phClr">
            <a:alpha val="70000"/>
          </a:schemeClr>
        </a:solidFill>
        <a:round/>
      </a:ln>
    </cs:spPr>
  </cs:dataPointLine>
  <cs:dataPointMarker>
    <cs:lnRef idx="0"/>
    <cs:fillRef idx="0">
      <cs:styleClr val="auto"/>
    </cs:fillRef>
    <cs:effectRef idx="0"/>
    <cs:fontRef idx="minor">
      <a:schemeClr val="dk1"/>
    </cs:fontRef>
    <cs:spPr>
      <a:solidFill>
        <a:schemeClr val="phClr">
          <a:alpha val="70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baseline="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1600" b="0" i="0" kern="1200" cap="none" spc="50" normalizeH="0"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1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ap="none" spc="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70000"/>
        </a:schemeClr>
      </a:solidFill>
    </cs:spPr>
  </cs:dataPoint>
  <cs:dataPoint3D>
    <cs:lnRef idx="0"/>
    <cs:fillRef idx="0">
      <cs:styleClr val="auto"/>
    </cs:fillRef>
    <cs:effectRef idx="0"/>
    <cs:fontRef idx="minor">
      <a:schemeClr val="dk1"/>
    </cs:fontRef>
    <cs:spPr>
      <a:solidFill>
        <a:schemeClr val="phClr">
          <a:alpha val="70000"/>
        </a:schemeClr>
      </a:solidFill>
    </cs:spPr>
  </cs:dataPoint3D>
  <cs:dataPointLine>
    <cs:lnRef idx="0">
      <cs:styleClr val="auto"/>
    </cs:lnRef>
    <cs:fillRef idx="0"/>
    <cs:effectRef idx="0"/>
    <cs:fontRef idx="minor">
      <a:schemeClr val="dk1"/>
    </cs:fontRef>
    <cs:spPr>
      <a:ln w="28575" cap="rnd">
        <a:solidFill>
          <a:schemeClr val="phClr">
            <a:alpha val="70000"/>
          </a:schemeClr>
        </a:solidFill>
        <a:round/>
      </a:ln>
    </cs:spPr>
  </cs:dataPointLine>
  <cs:dataPointMarker>
    <cs:lnRef idx="0"/>
    <cs:fillRef idx="0">
      <cs:styleClr val="auto"/>
    </cs:fillRef>
    <cs:effectRef idx="0"/>
    <cs:fontRef idx="minor">
      <a:schemeClr val="dk1"/>
    </cs:fontRef>
    <cs:spPr>
      <a:solidFill>
        <a:schemeClr val="phClr">
          <a:alpha val="70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baseline="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1600" b="0" i="0" kern="1200" cap="none" spc="50" normalizeH="0"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4</xdr:col>
      <xdr:colOff>482599</xdr:colOff>
      <xdr:row>1</xdr:row>
      <xdr:rowOff>11111</xdr:rowOff>
    </xdr:from>
    <xdr:to>
      <xdr:col>13</xdr:col>
      <xdr:colOff>60324</xdr:colOff>
      <xdr:row>17</xdr:row>
      <xdr:rowOff>85724</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207963</xdr:colOff>
      <xdr:row>1</xdr:row>
      <xdr:rowOff>11113</xdr:rowOff>
    </xdr:from>
    <xdr:to>
      <xdr:col>18</xdr:col>
      <xdr:colOff>411163</xdr:colOff>
      <xdr:row>17</xdr:row>
      <xdr:rowOff>74613</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xdr:col>
      <xdr:colOff>554831</xdr:colOff>
      <xdr:row>1</xdr:row>
      <xdr:rowOff>11113</xdr:rowOff>
    </xdr:from>
    <xdr:to>
      <xdr:col>26</xdr:col>
      <xdr:colOff>243681</xdr:colOff>
      <xdr:row>17</xdr:row>
      <xdr:rowOff>88900</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R19"/>
  <sheetViews>
    <sheetView tabSelected="1" zoomScale="90" zoomScaleNormal="90" workbookViewId="0">
      <selection activeCell="D17" sqref="D17"/>
    </sheetView>
  </sheetViews>
  <sheetFormatPr defaultRowHeight="15" x14ac:dyDescent="0.25"/>
  <cols>
    <col min="2" max="2" width="13" customWidth="1"/>
    <col min="3" max="3" width="4.85546875" customWidth="1"/>
    <col min="4" max="4" width="14.42578125" customWidth="1"/>
    <col min="15" max="15" width="27.5703125" customWidth="1"/>
  </cols>
  <sheetData>
    <row r="2" spans="1:18" thickBot="1" x14ac:dyDescent="0.4">
      <c r="A2" s="4"/>
      <c r="B2" s="4"/>
      <c r="C2" s="4"/>
    </row>
    <row r="3" spans="1:18" ht="14.45" customHeight="1" x14ac:dyDescent="0.25">
      <c r="A3" s="4"/>
      <c r="B3" s="19">
        <f>(Arvutamine!L2)</f>
        <v>44.963296532822248</v>
      </c>
      <c r="C3" s="11"/>
      <c r="D3" s="19">
        <f>(Arvutamine!K12)</f>
        <v>94.117647058823522</v>
      </c>
    </row>
    <row r="4" spans="1:18" ht="24.95" customHeight="1" x14ac:dyDescent="0.25">
      <c r="A4" s="4"/>
      <c r="B4" s="20"/>
      <c r="C4" s="11"/>
      <c r="D4" s="20"/>
    </row>
    <row r="5" spans="1:18" ht="14.45" customHeight="1" x14ac:dyDescent="0.25">
      <c r="A5" s="4"/>
      <c r="B5" s="20"/>
      <c r="C5" s="11"/>
      <c r="D5" s="20"/>
    </row>
    <row r="6" spans="1:18" ht="36.75" thickBot="1" x14ac:dyDescent="0.3">
      <c r="A6" s="4"/>
      <c r="B6" s="13" t="s">
        <v>37</v>
      </c>
      <c r="C6" s="12"/>
      <c r="D6" s="13" t="s">
        <v>44</v>
      </c>
    </row>
    <row r="7" spans="1:18" ht="14.45" customHeight="1" thickBot="1" x14ac:dyDescent="0.4">
      <c r="A7" s="4"/>
      <c r="B7" s="11"/>
      <c r="C7" s="11"/>
    </row>
    <row r="8" spans="1:18" ht="14.45" customHeight="1" x14ac:dyDescent="0.25">
      <c r="A8" s="4"/>
      <c r="B8" s="19">
        <f>(Arvutamine!K7)</f>
        <v>76.744186046511629</v>
      </c>
      <c r="C8" s="11"/>
      <c r="D8" s="19">
        <f>(Arvutamine!G18)</f>
        <v>0</v>
      </c>
    </row>
    <row r="9" spans="1:18" ht="30.6" customHeight="1" x14ac:dyDescent="0.25">
      <c r="A9" s="4"/>
      <c r="B9" s="20"/>
      <c r="C9" s="4"/>
      <c r="D9" s="20"/>
      <c r="R9" s="3"/>
    </row>
    <row r="10" spans="1:18" x14ac:dyDescent="0.25">
      <c r="A10" s="4"/>
      <c r="B10" s="20"/>
      <c r="C10" s="4"/>
      <c r="D10" s="20"/>
    </row>
    <row r="11" spans="1:18" ht="48.75" thickBot="1" x14ac:dyDescent="0.3">
      <c r="A11" s="4"/>
      <c r="B11" s="13" t="s">
        <v>18</v>
      </c>
      <c r="C11" s="4"/>
      <c r="D11" s="13" t="s">
        <v>54</v>
      </c>
    </row>
    <row r="12" spans="1:18" ht="14.45" customHeight="1" x14ac:dyDescent="0.25">
      <c r="A12" s="4"/>
      <c r="B12" s="4"/>
      <c r="C12" s="11"/>
    </row>
    <row r="13" spans="1:18" ht="14.45" customHeight="1" x14ac:dyDescent="0.25">
      <c r="A13" s="4"/>
      <c r="B13" s="11"/>
      <c r="C13" s="11"/>
    </row>
    <row r="14" spans="1:18" ht="14.45" customHeight="1" x14ac:dyDescent="0.25">
      <c r="A14" s="4"/>
      <c r="C14" s="11"/>
    </row>
    <row r="15" spans="1:18" ht="24.6" customHeight="1" x14ac:dyDescent="0.25">
      <c r="A15" s="4"/>
      <c r="C15" s="11"/>
    </row>
    <row r="16" spans="1:18" ht="14.45" customHeight="1" x14ac:dyDescent="0.25">
      <c r="A16" s="4"/>
      <c r="C16" s="11"/>
    </row>
    <row r="17" spans="1:3" ht="23.45" customHeight="1" x14ac:dyDescent="0.25">
      <c r="A17" s="4"/>
      <c r="C17" s="11"/>
    </row>
    <row r="18" spans="1:3" ht="18.600000000000001" customHeight="1" x14ac:dyDescent="0.25">
      <c r="A18" s="4"/>
    </row>
    <row r="19" spans="1:3" x14ac:dyDescent="0.25">
      <c r="A19" s="4"/>
      <c r="B19" s="4"/>
      <c r="C19" s="4"/>
    </row>
  </sheetData>
  <sheetProtection sheet="1" formatCells="0" formatColumns="0" formatRows="0" insertColumns="0" insertRows="0" insertHyperlinks="0" deleteColumns="0" deleteRows="0" sort="0" autoFilter="0" pivotTables="0"/>
  <mergeCells count="4">
    <mergeCell ref="B3:B5"/>
    <mergeCell ref="B8:B10"/>
    <mergeCell ref="D3:D5"/>
    <mergeCell ref="D8:D10"/>
  </mergeCells>
  <conditionalFormatting sqref="C4:C5 C12 B7:C8 B13:C13 C14:C17 B3:D3">
    <cfRule type="colorScale" priority="3">
      <colorScale>
        <cfvo type="num" val="0"/>
        <cfvo type="num" val="50"/>
        <cfvo type="num" val="100"/>
        <color rgb="FFFF0000"/>
        <color rgb="FFFFFF00"/>
        <color rgb="FF00B050"/>
      </colorScale>
    </cfRule>
  </conditionalFormatting>
  <conditionalFormatting sqref="D8">
    <cfRule type="colorScale" priority="1">
      <colorScale>
        <cfvo type="num" val="0"/>
        <cfvo type="num" val="50"/>
        <cfvo type="num" val="100"/>
        <color rgb="FFFF0000"/>
        <color rgb="FFFFFF00"/>
        <color rgb="FF00B050"/>
      </colorScale>
    </cfRule>
  </conditionalFormatting>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25"/>
  <sheetViews>
    <sheetView zoomScaleNormal="100" workbookViewId="0">
      <selection activeCell="B3" sqref="B3"/>
    </sheetView>
  </sheetViews>
  <sheetFormatPr defaultRowHeight="15" x14ac:dyDescent="0.25"/>
  <cols>
    <col min="1" max="1" width="5.140625" customWidth="1"/>
    <col min="2" max="2" width="96.5703125" customWidth="1"/>
    <col min="3" max="3" width="15.28515625" customWidth="1"/>
    <col min="4" max="4" width="41.5703125" customWidth="1"/>
  </cols>
  <sheetData>
    <row r="1" spans="1:4" x14ac:dyDescent="0.25">
      <c r="A1" s="5" t="s">
        <v>52</v>
      </c>
      <c r="B1" s="17" t="s">
        <v>66</v>
      </c>
      <c r="C1" s="2" t="s">
        <v>1</v>
      </c>
      <c r="D1" s="2" t="s">
        <v>80</v>
      </c>
    </row>
    <row r="2" spans="1:4" x14ac:dyDescent="0.25">
      <c r="A2" s="6">
        <v>1</v>
      </c>
      <c r="B2" s="15" t="s">
        <v>82</v>
      </c>
      <c r="C2">
        <v>32</v>
      </c>
      <c r="D2" s="7"/>
    </row>
    <row r="3" spans="1:4" x14ac:dyDescent="0.25">
      <c r="A3" s="6">
        <v>2</v>
      </c>
      <c r="B3" s="15" t="s">
        <v>81</v>
      </c>
      <c r="C3">
        <f>1196+866</f>
        <v>2062</v>
      </c>
      <c r="D3" s="7"/>
    </row>
    <row r="4" spans="1:4" ht="14.45" x14ac:dyDescent="0.35">
      <c r="A4" s="6">
        <v>3</v>
      </c>
      <c r="B4" s="15" t="s">
        <v>5</v>
      </c>
      <c r="C4">
        <v>23</v>
      </c>
      <c r="D4" s="7"/>
    </row>
    <row r="5" spans="1:4" x14ac:dyDescent="0.25">
      <c r="A5" s="6">
        <v>4</v>
      </c>
      <c r="B5" s="15" t="s">
        <v>6</v>
      </c>
      <c r="C5">
        <v>40522</v>
      </c>
      <c r="D5" s="7"/>
    </row>
    <row r="6" spans="1:4" x14ac:dyDescent="0.25">
      <c r="A6" s="6">
        <v>5</v>
      </c>
      <c r="B6" s="15" t="s">
        <v>9</v>
      </c>
      <c r="C6">
        <v>50</v>
      </c>
      <c r="D6" s="7"/>
    </row>
    <row r="7" spans="1:4" x14ac:dyDescent="0.25">
      <c r="A7" s="6">
        <v>6</v>
      </c>
      <c r="B7" s="15" t="s">
        <v>10</v>
      </c>
      <c r="C7">
        <v>43</v>
      </c>
      <c r="D7" s="7"/>
    </row>
    <row r="8" spans="1:4" x14ac:dyDescent="0.25">
      <c r="A8" s="6">
        <v>7</v>
      </c>
      <c r="B8" s="15" t="s">
        <v>8</v>
      </c>
      <c r="C8">
        <v>100</v>
      </c>
      <c r="D8" s="7"/>
    </row>
    <row r="9" spans="1:4" x14ac:dyDescent="0.25">
      <c r="A9" s="6">
        <v>8</v>
      </c>
      <c r="B9" s="15" t="s">
        <v>11</v>
      </c>
      <c r="C9">
        <v>32</v>
      </c>
      <c r="D9" s="7"/>
    </row>
    <row r="10" spans="1:4" ht="14.45" x14ac:dyDescent="0.35">
      <c r="A10" s="6">
        <v>9</v>
      </c>
      <c r="B10" s="16" t="s">
        <v>28</v>
      </c>
      <c r="C10">
        <v>10</v>
      </c>
      <c r="D10" s="7"/>
    </row>
    <row r="11" spans="1:4" x14ac:dyDescent="0.25">
      <c r="A11" s="6">
        <v>10</v>
      </c>
      <c r="B11" s="15" t="s">
        <v>29</v>
      </c>
      <c r="C11">
        <v>4344</v>
      </c>
      <c r="D11" s="7"/>
    </row>
    <row r="12" spans="1:4" x14ac:dyDescent="0.25">
      <c r="A12" s="6">
        <v>11</v>
      </c>
      <c r="B12" s="15" t="s">
        <v>30</v>
      </c>
      <c r="C12">
        <v>434</v>
      </c>
      <c r="D12" s="7"/>
    </row>
    <row r="13" spans="1:4" x14ac:dyDescent="0.25">
      <c r="A13" s="6">
        <v>12</v>
      </c>
      <c r="B13" s="15" t="s">
        <v>32</v>
      </c>
      <c r="C13">
        <v>3</v>
      </c>
      <c r="D13" s="7"/>
    </row>
    <row r="14" spans="1:4" x14ac:dyDescent="0.25">
      <c r="A14" s="6">
        <v>13</v>
      </c>
      <c r="B14" s="15" t="s">
        <v>31</v>
      </c>
      <c r="C14">
        <v>10</v>
      </c>
      <c r="D14" s="7"/>
    </row>
    <row r="15" spans="1:4" x14ac:dyDescent="0.25">
      <c r="A15" s="6">
        <v>14</v>
      </c>
      <c r="B15" s="15" t="s">
        <v>55</v>
      </c>
      <c r="C15">
        <v>75</v>
      </c>
      <c r="D15" s="7"/>
    </row>
    <row r="16" spans="1:4" x14ac:dyDescent="0.25">
      <c r="A16" s="6">
        <v>15</v>
      </c>
      <c r="B16" s="15" t="s">
        <v>42</v>
      </c>
      <c r="C16">
        <v>100</v>
      </c>
      <c r="D16" s="7"/>
    </row>
    <row r="17" spans="1:4" x14ac:dyDescent="0.25">
      <c r="A17" s="6">
        <v>16</v>
      </c>
      <c r="B17" s="15" t="s">
        <v>57</v>
      </c>
      <c r="C17">
        <v>443</v>
      </c>
      <c r="D17" s="7"/>
    </row>
    <row r="18" spans="1:4" x14ac:dyDescent="0.25">
      <c r="A18" s="6">
        <v>17</v>
      </c>
      <c r="B18" s="15" t="s">
        <v>56</v>
      </c>
      <c r="C18">
        <v>546</v>
      </c>
      <c r="D18" s="7"/>
    </row>
    <row r="19" spans="1:4" x14ac:dyDescent="0.25">
      <c r="A19" s="6">
        <v>18</v>
      </c>
      <c r="B19" s="15" t="s">
        <v>58</v>
      </c>
      <c r="C19">
        <v>54</v>
      </c>
      <c r="D19" s="7"/>
    </row>
    <row r="20" spans="1:4" x14ac:dyDescent="0.25">
      <c r="A20" s="6">
        <v>19</v>
      </c>
      <c r="B20" s="15" t="s">
        <v>59</v>
      </c>
      <c r="C20">
        <v>32</v>
      </c>
      <c r="D20" s="7"/>
    </row>
    <row r="21" spans="1:4" x14ac:dyDescent="0.25">
      <c r="A21" s="6">
        <v>20</v>
      </c>
      <c r="B21" s="15" t="s">
        <v>60</v>
      </c>
      <c r="C21">
        <v>32</v>
      </c>
      <c r="D21" s="7"/>
    </row>
    <row r="22" spans="1:4" x14ac:dyDescent="0.25">
      <c r="A22" s="6">
        <v>21</v>
      </c>
      <c r="B22" s="15" t="s">
        <v>41</v>
      </c>
      <c r="C22">
        <v>546</v>
      </c>
      <c r="D22" s="7"/>
    </row>
    <row r="23" spans="1:4" x14ac:dyDescent="0.25">
      <c r="A23" s="6">
        <v>22</v>
      </c>
      <c r="B23" s="15" t="s">
        <v>40</v>
      </c>
      <c r="C23">
        <v>456</v>
      </c>
      <c r="D23" s="7"/>
    </row>
    <row r="24" spans="1:4" x14ac:dyDescent="0.25">
      <c r="A24" s="6">
        <v>23</v>
      </c>
      <c r="B24" s="15" t="s">
        <v>61</v>
      </c>
      <c r="C24">
        <v>75</v>
      </c>
      <c r="D24" s="7"/>
    </row>
    <row r="25" spans="1:4" x14ac:dyDescent="0.25">
      <c r="A25" s="6">
        <v>24</v>
      </c>
      <c r="B25" s="15" t="s">
        <v>62</v>
      </c>
      <c r="C25">
        <v>64</v>
      </c>
      <c r="D25" s="7"/>
    </row>
  </sheetData>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51"/>
  <sheetViews>
    <sheetView zoomScaleNormal="100" workbookViewId="0">
      <selection activeCell="B5" sqref="B5"/>
    </sheetView>
  </sheetViews>
  <sheetFormatPr defaultRowHeight="15" x14ac:dyDescent="0.25"/>
  <cols>
    <col min="1" max="1" width="6.5703125" style="6" customWidth="1"/>
    <col min="2" max="2" width="109" customWidth="1"/>
    <col min="3" max="3" width="18.85546875" customWidth="1"/>
    <col min="4" max="4" width="6.5703125" style="6" customWidth="1"/>
    <col min="5" max="5" width="73.140625" customWidth="1"/>
    <col min="6" max="6" width="17.42578125" customWidth="1"/>
    <col min="7" max="7" width="16" customWidth="1"/>
    <col min="8" max="8" width="22.5703125" customWidth="1"/>
    <col min="9" max="9" width="20.5703125" customWidth="1"/>
    <col min="10" max="10" width="23.42578125" customWidth="1"/>
    <col min="11" max="11" width="14.5703125" customWidth="1"/>
    <col min="12" max="12" width="14.28515625" customWidth="1"/>
    <col min="13" max="13" width="14.85546875" customWidth="1"/>
    <col min="14" max="14" width="11.42578125" customWidth="1"/>
    <col min="15" max="15" width="12.7109375" customWidth="1"/>
    <col min="16" max="16" width="19.140625" customWidth="1"/>
  </cols>
  <sheetData>
    <row r="1" spans="1:12" x14ac:dyDescent="0.25">
      <c r="A1" s="5" t="s">
        <v>52</v>
      </c>
      <c r="B1" s="17" t="s">
        <v>66</v>
      </c>
      <c r="C1" s="2" t="s">
        <v>7</v>
      </c>
      <c r="D1" s="5" t="s">
        <v>43</v>
      </c>
      <c r="E1" s="2" t="s">
        <v>2</v>
      </c>
      <c r="F1" s="2" t="s">
        <v>3</v>
      </c>
      <c r="G1" s="2" t="s">
        <v>33</v>
      </c>
      <c r="H1" s="2" t="s">
        <v>34</v>
      </c>
      <c r="I1" s="2" t="s">
        <v>7</v>
      </c>
      <c r="J1" s="2" t="s">
        <v>12</v>
      </c>
      <c r="K1" s="2" t="s">
        <v>4</v>
      </c>
      <c r="L1" s="2" t="s">
        <v>0</v>
      </c>
    </row>
    <row r="2" spans="1:12" x14ac:dyDescent="0.25">
      <c r="A2" s="6">
        <v>1</v>
      </c>
      <c r="B2" s="15" t="s">
        <v>83</v>
      </c>
      <c r="C2">
        <f>IF((ISBLANK('Loendatavad elemendid perioodis'!C2))=TRUE,ERROR,'Loendatavad elemendid perioodis'!$C2)</f>
        <v>32</v>
      </c>
      <c r="D2" s="6">
        <v>1</v>
      </c>
      <c r="E2" t="s">
        <v>63</v>
      </c>
      <c r="F2" s="1">
        <f>(($C$2/$C$3)*100)</f>
        <v>1.5518913676042678</v>
      </c>
      <c r="G2" s="1">
        <f t="shared" ref="G2:G7" si="0">IFERROR((IF(F2&gt;=100,100,F2)),100)</f>
        <v>1.5518913676042678</v>
      </c>
      <c r="H2" s="14" t="s">
        <v>35</v>
      </c>
      <c r="I2" s="1">
        <f t="shared" ref="I2:I5" si="1">(100-($G2))</f>
        <v>98.44810863239573</v>
      </c>
      <c r="J2" t="s">
        <v>13</v>
      </c>
      <c r="K2" s="10">
        <f>(($I$4+$I$10+$I$11)/3)</f>
        <v>41.58440682427652</v>
      </c>
      <c r="L2" s="10">
        <f>((($K$2)+($K$3)+($K$4)+($K$5)+($K$6))/5)</f>
        <v>44.963296532822248</v>
      </c>
    </row>
    <row r="3" spans="1:12" x14ac:dyDescent="0.25">
      <c r="A3" s="6">
        <v>2</v>
      </c>
      <c r="B3" s="15" t="s">
        <v>81</v>
      </c>
      <c r="C3">
        <f>IF((ISBLANK('Loendatavad elemendid perioodis'!C3))=TRUE,ERROR,'Loendatavad elemendid perioodis'!$C3)</f>
        <v>2062</v>
      </c>
      <c r="D3" s="6">
        <v>2</v>
      </c>
      <c r="E3" t="s">
        <v>64</v>
      </c>
      <c r="F3" s="1">
        <f>(($C$4/$C$5)*100)</f>
        <v>5.6759291249197964E-2</v>
      </c>
      <c r="G3" s="1">
        <f t="shared" si="0"/>
        <v>5.6759291249197964E-2</v>
      </c>
      <c r="H3" s="14" t="s">
        <v>35</v>
      </c>
      <c r="I3" s="1">
        <f t="shared" si="1"/>
        <v>99.943240708750807</v>
      </c>
      <c r="J3" t="s">
        <v>14</v>
      </c>
      <c r="K3" s="10">
        <f>(($I$2+$I$8+$I$12+$I$13+$I$16)/5)</f>
        <v>59.393486293874638</v>
      </c>
    </row>
    <row r="4" spans="1:12" x14ac:dyDescent="0.25">
      <c r="A4" s="6">
        <v>3</v>
      </c>
      <c r="B4" s="15" t="s">
        <v>5</v>
      </c>
      <c r="C4">
        <f>IF((ISBLANK('Loendatavad elemendid perioodis'!C4))=TRUE,ERROR,'Loendatavad elemendid perioodis'!$C4)</f>
        <v>23</v>
      </c>
      <c r="D4" s="6">
        <v>3</v>
      </c>
      <c r="E4" t="s">
        <v>65</v>
      </c>
      <c r="F4" s="1">
        <f>(($C$6/$C$7)*100)</f>
        <v>116.27906976744187</v>
      </c>
      <c r="G4" s="1">
        <f t="shared" si="0"/>
        <v>100</v>
      </c>
      <c r="H4" s="14" t="s">
        <v>35</v>
      </c>
      <c r="I4" s="1">
        <f t="shared" si="1"/>
        <v>0</v>
      </c>
      <c r="J4" t="s">
        <v>15</v>
      </c>
      <c r="K4" s="10">
        <f>(($I$3)/1)</f>
        <v>99.943240708750807</v>
      </c>
    </row>
    <row r="5" spans="1:12" x14ac:dyDescent="0.25">
      <c r="A5" s="6">
        <v>4</v>
      </c>
      <c r="B5" s="15" t="s">
        <v>6</v>
      </c>
      <c r="C5">
        <f>IF((ISBLANK('Loendatavad elemendid perioodis'!C5))=TRUE,ERROR,'Loendatavad elemendid perioodis'!$C5)</f>
        <v>40522</v>
      </c>
      <c r="D5" s="6">
        <v>4</v>
      </c>
      <c r="E5" t="s">
        <v>67</v>
      </c>
      <c r="F5" s="1">
        <f>(($C$8/$C$7)*100)</f>
        <v>232.55813953488374</v>
      </c>
      <c r="G5" s="1">
        <f t="shared" si="0"/>
        <v>100</v>
      </c>
      <c r="H5" s="14" t="s">
        <v>35</v>
      </c>
      <c r="I5" s="1">
        <f t="shared" si="1"/>
        <v>0</v>
      </c>
      <c r="J5" t="s">
        <v>17</v>
      </c>
      <c r="K5" s="10">
        <f>(($I$5+$I$7+$I$6+$I$9)/4)</f>
        <v>23.895348837209301</v>
      </c>
    </row>
    <row r="6" spans="1:12" x14ac:dyDescent="0.25">
      <c r="A6" s="6">
        <v>5</v>
      </c>
      <c r="B6" s="15" t="s">
        <v>9</v>
      </c>
      <c r="C6">
        <f>IF((ISBLANK('Loendatavad elemendid perioodis'!C6))=TRUE,ERROR,'Loendatavad elemendid perioodis'!$C6)</f>
        <v>50</v>
      </c>
      <c r="D6" s="6">
        <v>5</v>
      </c>
      <c r="E6" t="s">
        <v>68</v>
      </c>
      <c r="F6" s="1">
        <f>(($C$12/$C$7)*100)</f>
        <v>1009.3023255813954</v>
      </c>
      <c r="G6" s="1">
        <f>IFERROR((IF(F6&gt;=100,100,F6)),100)</f>
        <v>100</v>
      </c>
      <c r="H6" s="14" t="s">
        <v>35</v>
      </c>
      <c r="I6" s="1">
        <f t="shared" ref="I6:I17" si="2">(100-($G6))</f>
        <v>0</v>
      </c>
      <c r="J6" t="s">
        <v>53</v>
      </c>
      <c r="K6" s="10">
        <f>(($I$14+$I$15)/2)</f>
        <v>0</v>
      </c>
    </row>
    <row r="7" spans="1:12" x14ac:dyDescent="0.25">
      <c r="A7" s="6">
        <v>6</v>
      </c>
      <c r="B7" s="15" t="s">
        <v>10</v>
      </c>
      <c r="C7">
        <f>IF((ISBLANK('Loendatavad elemendid perioodis'!C7))=TRUE,ERROR,'Loendatavad elemendid perioodis'!$C7)</f>
        <v>43</v>
      </c>
      <c r="D7" s="6">
        <v>6</v>
      </c>
      <c r="E7" t="s">
        <v>69</v>
      </c>
      <c r="F7" s="1">
        <f>(($C$9/$C$7)*100)</f>
        <v>74.418604651162795</v>
      </c>
      <c r="G7" s="1">
        <f t="shared" si="0"/>
        <v>74.418604651162795</v>
      </c>
      <c r="H7" s="14" t="s">
        <v>35</v>
      </c>
      <c r="I7" s="1">
        <f t="shared" si="2"/>
        <v>25.581395348837205</v>
      </c>
      <c r="J7" t="s">
        <v>18</v>
      </c>
      <c r="K7" s="10">
        <f>(($I$17)/1)</f>
        <v>76.744186046511629</v>
      </c>
    </row>
    <row r="8" spans="1:12" x14ac:dyDescent="0.25">
      <c r="A8" s="6">
        <v>7</v>
      </c>
      <c r="B8" s="15" t="s">
        <v>8</v>
      </c>
      <c r="C8">
        <f>IF((ISBLANK('Loendatavad elemendid perioodis'!C8))=TRUE,ERROR,'Loendatavad elemendid perioodis'!$C8)</f>
        <v>100</v>
      </c>
      <c r="D8" s="6">
        <v>7</v>
      </c>
      <c r="E8" t="s">
        <v>70</v>
      </c>
      <c r="F8" s="1">
        <f>(($C$11/$C$2)*100)</f>
        <v>13575</v>
      </c>
      <c r="G8" s="1">
        <f t="shared" ref="G8" si="3">IFERROR((IF(F8&gt;=100,100,F8)),100)</f>
        <v>100</v>
      </c>
      <c r="H8" s="14" t="s">
        <v>35</v>
      </c>
      <c r="I8" s="1">
        <f t="shared" si="2"/>
        <v>0</v>
      </c>
      <c r="K8" s="10"/>
    </row>
    <row r="9" spans="1:12" x14ac:dyDescent="0.25">
      <c r="A9" s="6">
        <v>8</v>
      </c>
      <c r="B9" s="15" t="s">
        <v>11</v>
      </c>
      <c r="C9">
        <f>IF((ISBLANK('Loendatavad elemendid perioodis'!C9))=TRUE,ERROR,'Loendatavad elemendid perioodis'!$C9)</f>
        <v>32</v>
      </c>
      <c r="D9" s="6">
        <v>8</v>
      </c>
      <c r="E9" t="s">
        <v>71</v>
      </c>
      <c r="F9" s="1">
        <f>(($C$13/$C$14) * 100)</f>
        <v>30</v>
      </c>
      <c r="G9" s="1">
        <f t="shared" ref="G9:G17" si="4">IFERROR((IF(F9&gt;=100,100,F9)),100)</f>
        <v>30</v>
      </c>
      <c r="H9" s="14" t="s">
        <v>35</v>
      </c>
      <c r="I9" s="1">
        <f t="shared" si="2"/>
        <v>70</v>
      </c>
      <c r="K9" s="10"/>
    </row>
    <row r="10" spans="1:12" x14ac:dyDescent="0.25">
      <c r="A10" s="6">
        <v>9</v>
      </c>
      <c r="B10" s="16" t="s">
        <v>28</v>
      </c>
      <c r="C10">
        <f>IF((ISBLANK('Loendatavad elemendid perioodis'!C10))=TRUE,ERROR,'Loendatavad elemendid perioodis'!$C10)</f>
        <v>10</v>
      </c>
      <c r="D10" s="6">
        <v>9</v>
      </c>
      <c r="E10" t="s">
        <v>72</v>
      </c>
      <c r="F10" s="1">
        <f>(($C$15/$C$16)*100)</f>
        <v>75</v>
      </c>
      <c r="G10" s="1">
        <f t="shared" si="4"/>
        <v>75</v>
      </c>
      <c r="H10" s="14" t="s">
        <v>35</v>
      </c>
      <c r="I10" s="1">
        <f t="shared" si="2"/>
        <v>25</v>
      </c>
      <c r="J10" t="s">
        <v>16</v>
      </c>
      <c r="K10" s="10">
        <v>0</v>
      </c>
    </row>
    <row r="11" spans="1:12" x14ac:dyDescent="0.25">
      <c r="A11" s="6">
        <v>10</v>
      </c>
      <c r="B11" s="15" t="s">
        <v>29</v>
      </c>
      <c r="C11">
        <f>IF((ISBLANK('Loendatavad elemendid perioodis'!C11))=TRUE,ERROR,'Loendatavad elemendid perioodis'!$C11)</f>
        <v>4344</v>
      </c>
      <c r="D11" s="6">
        <v>10</v>
      </c>
      <c r="E11" t="s">
        <v>73</v>
      </c>
      <c r="F11" s="1">
        <f>(($C$16/$C$5)*100)</f>
        <v>0.24677952717042595</v>
      </c>
      <c r="G11" s="1">
        <f t="shared" si="4"/>
        <v>0.24677952717042595</v>
      </c>
      <c r="H11" s="14" t="s">
        <v>35</v>
      </c>
      <c r="I11" s="1">
        <f t="shared" si="2"/>
        <v>99.753220472829568</v>
      </c>
      <c r="K11" s="10"/>
    </row>
    <row r="12" spans="1:12" x14ac:dyDescent="0.25">
      <c r="A12" s="6">
        <v>11</v>
      </c>
      <c r="B12" s="15" t="s">
        <v>30</v>
      </c>
      <c r="C12">
        <f>IF((ISBLANK('Loendatavad elemendid perioodis'!C12))=TRUE,ERROR,'Loendatavad elemendid perioodis'!$C12)</f>
        <v>434</v>
      </c>
      <c r="D12" s="6">
        <v>11</v>
      </c>
      <c r="E12" t="s">
        <v>74</v>
      </c>
      <c r="F12" s="1">
        <f>(($C$17 /$C$5)*100)</f>
        <v>1.3474162183505256</v>
      </c>
      <c r="G12" s="1">
        <f t="shared" si="4"/>
        <v>1.3474162183505256</v>
      </c>
      <c r="H12" s="14" t="s">
        <v>35</v>
      </c>
      <c r="I12" s="1">
        <f t="shared" si="2"/>
        <v>98.652583781649469</v>
      </c>
      <c r="J12" t="s">
        <v>44</v>
      </c>
      <c r="K12" s="10">
        <f>(((COUNTIF(F2:F18,"&gt;=0"))/17)*100)</f>
        <v>94.117647058823522</v>
      </c>
    </row>
    <row r="13" spans="1:12" x14ac:dyDescent="0.25">
      <c r="A13" s="6">
        <v>12</v>
      </c>
      <c r="B13" s="15" t="s">
        <v>32</v>
      </c>
      <c r="C13">
        <f>IF((ISBLANK('Loendatavad elemendid perioodis'!C13))=TRUE,ERROR,'Loendatavad elemendid perioodis'!$C13)</f>
        <v>3</v>
      </c>
      <c r="D13" s="6">
        <v>12</v>
      </c>
      <c r="E13" t="s">
        <v>75</v>
      </c>
      <c r="F13" s="1">
        <f>(($C$18/$C$5)*100)</f>
        <v>0.13326094467203001</v>
      </c>
      <c r="G13" s="1">
        <f t="shared" si="4"/>
        <v>0.13326094467203001</v>
      </c>
      <c r="H13" s="14" t="s">
        <v>35</v>
      </c>
      <c r="I13" s="1">
        <f t="shared" si="2"/>
        <v>99.866739055327969</v>
      </c>
    </row>
    <row r="14" spans="1:12" x14ac:dyDescent="0.25">
      <c r="A14" s="6">
        <v>13</v>
      </c>
      <c r="B14" s="15" t="s">
        <v>31</v>
      </c>
      <c r="C14">
        <f>IF((ISBLANK('Loendatavad elemendid perioodis'!C14))=TRUE,ERROR,'Loendatavad elemendid perioodis'!$C14)</f>
        <v>10</v>
      </c>
      <c r="D14" s="6">
        <v>13</v>
      </c>
      <c r="E14" t="s">
        <v>76</v>
      </c>
      <c r="F14" s="1">
        <f>(($C$19/$C$20)*100)</f>
        <v>100</v>
      </c>
      <c r="G14" s="1">
        <f t="shared" si="4"/>
        <v>100</v>
      </c>
      <c r="H14" s="14" t="s">
        <v>35</v>
      </c>
      <c r="I14" s="1">
        <f t="shared" si="2"/>
        <v>0</v>
      </c>
    </row>
    <row r="15" spans="1:12" x14ac:dyDescent="0.25">
      <c r="A15" s="6">
        <v>14</v>
      </c>
      <c r="B15" s="15" t="s">
        <v>55</v>
      </c>
      <c r="C15">
        <f>IF((ISBLANK('Loendatavad elemendid perioodis'!C15))=TRUE,ERROR,'Loendatavad elemendid perioodis'!$C15)</f>
        <v>75</v>
      </c>
      <c r="D15" s="6">
        <v>14</v>
      </c>
      <c r="E15" t="s">
        <v>77</v>
      </c>
      <c r="F15" s="1">
        <f>(($C$21/$C$17)*100)</f>
        <v>100</v>
      </c>
      <c r="G15" s="1">
        <f t="shared" si="4"/>
        <v>100</v>
      </c>
      <c r="H15" s="14" t="s">
        <v>35</v>
      </c>
      <c r="I15" s="1">
        <f t="shared" si="2"/>
        <v>0</v>
      </c>
    </row>
    <row r="16" spans="1:12" x14ac:dyDescent="0.25">
      <c r="A16" s="6">
        <v>15</v>
      </c>
      <c r="B16" s="15" t="s">
        <v>42</v>
      </c>
      <c r="C16">
        <f>IF((ISBLANK('Loendatavad elemendid perioodis'!C16))=TRUE,ERROR,'Loendatavad elemendid perioodis'!$C16)</f>
        <v>100</v>
      </c>
      <c r="D16" s="6">
        <v>15</v>
      </c>
      <c r="E16" t="s">
        <v>78</v>
      </c>
      <c r="F16" s="1">
        <f>(($C$22/$C$23)*100)</f>
        <v>608</v>
      </c>
      <c r="G16" s="1">
        <f t="shared" si="4"/>
        <v>100</v>
      </c>
      <c r="H16" s="14" t="s">
        <v>35</v>
      </c>
      <c r="I16" s="1">
        <f t="shared" si="2"/>
        <v>0</v>
      </c>
    </row>
    <row r="17" spans="1:16" x14ac:dyDescent="0.25">
      <c r="A17" s="6">
        <v>16</v>
      </c>
      <c r="B17" s="15" t="s">
        <v>57</v>
      </c>
      <c r="C17">
        <f>IF((ISBLANK('Loendatavad elemendid perioodis'!C18))=TRUE,ERROR,'Loendatavad elemendid perioodis'!$C18)</f>
        <v>546</v>
      </c>
      <c r="D17" s="6">
        <v>16</v>
      </c>
      <c r="E17" t="s">
        <v>79</v>
      </c>
      <c r="F17" s="1">
        <f>(($C$10/$C$7)*100)</f>
        <v>23.255813953488371</v>
      </c>
      <c r="G17" s="1">
        <f t="shared" si="4"/>
        <v>23.255813953488371</v>
      </c>
      <c r="H17" s="15" t="s">
        <v>35</v>
      </c>
      <c r="I17" s="1">
        <f t="shared" si="2"/>
        <v>76.744186046511629</v>
      </c>
    </row>
    <row r="18" spans="1:16" x14ac:dyDescent="0.25">
      <c r="A18" s="6">
        <v>17</v>
      </c>
      <c r="B18" s="15" t="s">
        <v>56</v>
      </c>
      <c r="C18">
        <f>IF((ISBLANK('Loendatavad elemendid perioodis'!C19))=TRUE,ERROR,'Loendatavad elemendid perioodis'!$C19)</f>
        <v>54</v>
      </c>
      <c r="D18" s="6">
        <v>17</v>
      </c>
      <c r="E18" t="s">
        <v>54</v>
      </c>
      <c r="F18" s="1" t="e">
        <f>(($C$24/$C$25)*100)</f>
        <v>#NAME?</v>
      </c>
      <c r="G18" s="1">
        <f>IFERROR((IF(F18&gt;=100,100,F18)),0)</f>
        <v>0</v>
      </c>
      <c r="H18" t="s">
        <v>51</v>
      </c>
      <c r="I18" s="1">
        <f>($G18)</f>
        <v>0</v>
      </c>
    </row>
    <row r="19" spans="1:16" x14ac:dyDescent="0.25">
      <c r="A19" s="6">
        <v>18</v>
      </c>
      <c r="B19" s="15" t="s">
        <v>58</v>
      </c>
      <c r="C19">
        <f>IF((ISBLANK('Loendatavad elemendid perioodis'!C20))=TRUE,ERROR,'Loendatavad elemendid perioodis'!$C20)</f>
        <v>32</v>
      </c>
      <c r="F19" s="18"/>
    </row>
    <row r="20" spans="1:16" x14ac:dyDescent="0.25">
      <c r="A20" s="6">
        <v>19</v>
      </c>
      <c r="B20" s="15" t="s">
        <v>59</v>
      </c>
      <c r="C20">
        <f>IF((ISBLANK('Loendatavad elemendid perioodis'!C21))=TRUE,ERROR,'Loendatavad elemendid perioodis'!$C21)</f>
        <v>32</v>
      </c>
    </row>
    <row r="21" spans="1:16" x14ac:dyDescent="0.25">
      <c r="A21" s="6">
        <v>20</v>
      </c>
      <c r="B21" s="15" t="s">
        <v>60</v>
      </c>
      <c r="C21">
        <f>IF((ISBLANK('Loendatavad elemendid perioodis'!C22))=TRUE,ERROR,'Loendatavad elemendid perioodis'!$C22)</f>
        <v>546</v>
      </c>
      <c r="E21" t="s">
        <v>38</v>
      </c>
      <c r="F21" s="1"/>
    </row>
    <row r="22" spans="1:16" ht="14.1" customHeight="1" x14ac:dyDescent="0.25">
      <c r="A22" s="6">
        <v>21</v>
      </c>
      <c r="B22" s="15" t="s">
        <v>41</v>
      </c>
      <c r="C22">
        <f>IF((ISBLANK('Loendatavad elemendid perioodis'!C23))=TRUE,ERROR,'Loendatavad elemendid perioodis'!$C23)</f>
        <v>456</v>
      </c>
      <c r="F22" s="1"/>
      <c r="J22" s="2" t="s">
        <v>36</v>
      </c>
      <c r="K22" t="s">
        <v>13</v>
      </c>
      <c r="L22" t="s">
        <v>14</v>
      </c>
      <c r="M22" t="s">
        <v>15</v>
      </c>
      <c r="N22" t="s">
        <v>17</v>
      </c>
      <c r="O22" t="s">
        <v>39</v>
      </c>
      <c r="P22" s="7" t="s">
        <v>49</v>
      </c>
    </row>
    <row r="23" spans="1:16" x14ac:dyDescent="0.25">
      <c r="A23" s="6">
        <v>22</v>
      </c>
      <c r="B23" s="15" t="s">
        <v>40</v>
      </c>
      <c r="C23">
        <f>IF((ISBLANK('Loendatavad elemendid perioodis'!C24))=TRUE,ERROR,'Loendatavad elemendid perioodis'!$C24)</f>
        <v>75</v>
      </c>
      <c r="F23" s="1"/>
      <c r="J23" t="s">
        <v>20</v>
      </c>
      <c r="K23" s="8">
        <f>((I$2+I$4+I$8+I$10+I$11)/5)</f>
        <v>44.640265821045055</v>
      </c>
      <c r="L23" s="9">
        <f>((I$15+I$13)/2)</f>
        <v>49.933369527663984</v>
      </c>
      <c r="M23" s="8">
        <f>((I$3+I$17)/2)</f>
        <v>88.343713377631218</v>
      </c>
      <c r="N23" s="8">
        <f>((I$5+I$6+I$9)/3)</f>
        <v>23.333333333333332</v>
      </c>
      <c r="O23" s="8">
        <f>((I$14+I$15)/2)</f>
        <v>0</v>
      </c>
      <c r="P23" s="10">
        <f>((K23+L23+M23+N23+O23)/5)</f>
        <v>41.250136411934719</v>
      </c>
    </row>
    <row r="24" spans="1:16" x14ac:dyDescent="0.25">
      <c r="A24" s="6">
        <v>23</v>
      </c>
      <c r="B24" s="15" t="s">
        <v>61</v>
      </c>
      <c r="C24">
        <f>IF((ISBLANK('Loendatavad elemendid perioodis'!C25))=TRUE,ERROR,'Loendatavad elemendid perioodis'!$C25)</f>
        <v>64</v>
      </c>
      <c r="F24" s="1"/>
      <c r="J24" t="s">
        <v>21</v>
      </c>
      <c r="K24" s="8">
        <f>((I$10+I$11)/2)</f>
        <v>62.376610236414784</v>
      </c>
      <c r="L24" s="8">
        <f>((I$5+I$17+I$7+I$8+I$12+I$13+I$10+I$11)/8)</f>
        <v>53.19976558814448</v>
      </c>
      <c r="M24" s="10">
        <f>((I$3)/1)</f>
        <v>99.943240708750807</v>
      </c>
      <c r="N24" s="8">
        <f>((I$4+I$2)/2)</f>
        <v>49.224054316197865</v>
      </c>
      <c r="O24" s="8">
        <f>((I$14+I$15)/2)</f>
        <v>0</v>
      </c>
      <c r="P24" s="10">
        <f>((K24+L24+M24+N24+O24)/4)</f>
        <v>66.185917712376977</v>
      </c>
    </row>
    <row r="25" spans="1:16" x14ac:dyDescent="0.25">
      <c r="A25" s="6">
        <v>24</v>
      </c>
      <c r="B25" s="15" t="s">
        <v>62</v>
      </c>
      <c r="C25" t="e">
        <f>IF((ISBLANK('Loendatavad elemendid perioodis'!C26))=TRUE,ERROR,'Loendatavad elemendid perioodis'!$C26)</f>
        <v>#NAME?</v>
      </c>
      <c r="F25" s="1"/>
      <c r="J25" t="s">
        <v>22</v>
      </c>
      <c r="K25" s="9">
        <f>((I$10+I$11)/2)</f>
        <v>62.376610236414784</v>
      </c>
      <c r="L25" s="9">
        <f>((I$9+I$12)/2)</f>
        <v>84.326291890824734</v>
      </c>
      <c r="M25" s="10"/>
      <c r="N25" s="10">
        <f>((I16)/1)</f>
        <v>0</v>
      </c>
      <c r="O25" s="10"/>
      <c r="P25" s="10">
        <f>((K25+L25+N25)/3)</f>
        <v>48.900967375746511</v>
      </c>
    </row>
    <row r="26" spans="1:16" x14ac:dyDescent="0.25">
      <c r="F26" s="1"/>
      <c r="J26" t="s">
        <v>23</v>
      </c>
      <c r="K26" s="9">
        <f>((I$10+I$11+I$12)/3)</f>
        <v>74.468601418159679</v>
      </c>
      <c r="L26" s="9">
        <f>((I$4+I$7)/2)</f>
        <v>12.790697674418603</v>
      </c>
      <c r="M26" s="10"/>
      <c r="N26" s="10"/>
      <c r="O26" s="10">
        <f>((I$14+I$15)/2)</f>
        <v>0</v>
      </c>
      <c r="P26" s="10">
        <f>((K26+L26+O26)/3)</f>
        <v>29.086433030859428</v>
      </c>
    </row>
    <row r="27" spans="1:16" x14ac:dyDescent="0.25">
      <c r="F27" s="1"/>
      <c r="J27" t="s">
        <v>24</v>
      </c>
      <c r="K27" s="9">
        <f>((I$4+I$10+I$11+I$12+I$14+I$15+I$16+I$13)/8)</f>
        <v>40.409067913725877</v>
      </c>
      <c r="L27" s="9"/>
      <c r="M27" s="10"/>
      <c r="N27" s="10"/>
      <c r="O27" s="10">
        <f>((I$14+I$15)/2)</f>
        <v>0</v>
      </c>
      <c r="P27" s="10">
        <f>((K27+O27)/2)</f>
        <v>20.204533956862939</v>
      </c>
    </row>
    <row r="28" spans="1:16" x14ac:dyDescent="0.25">
      <c r="F28" s="1"/>
      <c r="J28" t="s">
        <v>25</v>
      </c>
      <c r="K28" s="9">
        <f>((I$4+I$8+I$10+I$11+I$12+I$13)/6)</f>
        <v>53.878757218301168</v>
      </c>
      <c r="L28" s="9"/>
      <c r="M28" s="10">
        <f>((I$3+I$7)/2)</f>
        <v>62.762318028794006</v>
      </c>
      <c r="N28" s="10"/>
      <c r="O28" s="10">
        <f>((I$14+I$15)/2)</f>
        <v>0</v>
      </c>
      <c r="P28" s="10">
        <f>((K28+M28+O28)/3)</f>
        <v>38.880358415698389</v>
      </c>
    </row>
    <row r="29" spans="1:16" x14ac:dyDescent="0.25">
      <c r="F29" s="1"/>
      <c r="J29" t="s">
        <v>26</v>
      </c>
      <c r="K29" s="9"/>
      <c r="L29" s="9">
        <f>((I$4+I$6+I$9)/3)</f>
        <v>23.333333333333332</v>
      </c>
      <c r="M29" s="10"/>
      <c r="N29" s="10">
        <f>((K29)/1)</f>
        <v>0</v>
      </c>
      <c r="O29" s="10"/>
      <c r="P29" s="10">
        <f>((L29+N29)/2)</f>
        <v>11.666666666666666</v>
      </c>
    </row>
    <row r="30" spans="1:16" x14ac:dyDescent="0.25">
      <c r="F30" s="1"/>
      <c r="J30" t="s">
        <v>27</v>
      </c>
      <c r="K30" s="9"/>
      <c r="L30" s="9">
        <f>((I4)/1)</f>
        <v>0</v>
      </c>
      <c r="M30" s="10"/>
      <c r="N30" s="10"/>
      <c r="O30" s="10"/>
      <c r="P30" s="10">
        <f>((L30)/1)</f>
        <v>0</v>
      </c>
    </row>
    <row r="31" spans="1:16" x14ac:dyDescent="0.25">
      <c r="F31" s="1"/>
    </row>
    <row r="32" spans="1:16" x14ac:dyDescent="0.25">
      <c r="F32" s="1"/>
    </row>
    <row r="33" spans="6:14" x14ac:dyDescent="0.25">
      <c r="F33" s="1"/>
    </row>
    <row r="34" spans="6:14" x14ac:dyDescent="0.25">
      <c r="F34" s="1"/>
    </row>
    <row r="35" spans="6:14" x14ac:dyDescent="0.25">
      <c r="F35" s="1"/>
      <c r="J35" t="s">
        <v>48</v>
      </c>
      <c r="K35" s="2" t="s">
        <v>45</v>
      </c>
      <c r="N35" s="15"/>
    </row>
    <row r="36" spans="6:14" x14ac:dyDescent="0.25">
      <c r="F36" s="1"/>
      <c r="J36" t="s">
        <v>19</v>
      </c>
      <c r="K36" s="10">
        <f>((I$2+I$3+I$7+I$8)/4)</f>
        <v>55.993186172495939</v>
      </c>
    </row>
    <row r="37" spans="6:14" x14ac:dyDescent="0.25">
      <c r="F37" s="1"/>
      <c r="J37" t="s">
        <v>50</v>
      </c>
      <c r="K37" s="10">
        <f>((I$4+I$10+I$11+I$14)/4)</f>
        <v>31.188305118207392</v>
      </c>
    </row>
    <row r="38" spans="6:14" x14ac:dyDescent="0.25">
      <c r="F38" s="1"/>
      <c r="J38" t="s">
        <v>46</v>
      </c>
      <c r="K38" s="10">
        <f>((I$5+I$6+I$9)/3)</f>
        <v>23.333333333333332</v>
      </c>
    </row>
    <row r="39" spans="6:14" x14ac:dyDescent="0.25">
      <c r="F39" s="1"/>
      <c r="J39" t="s">
        <v>47</v>
      </c>
      <c r="K39" s="10">
        <f>((I$12+I$15+I$13+I$16)/4)</f>
        <v>49.629830709244359</v>
      </c>
    </row>
    <row r="40" spans="6:14" x14ac:dyDescent="0.25">
      <c r="F40" s="1"/>
    </row>
    <row r="41" spans="6:14" x14ac:dyDescent="0.25">
      <c r="F41" s="1"/>
    </row>
    <row r="42" spans="6:14" x14ac:dyDescent="0.25">
      <c r="F42" s="1"/>
    </row>
    <row r="43" spans="6:14" x14ac:dyDescent="0.25">
      <c r="F43" s="1"/>
    </row>
    <row r="44" spans="6:14" x14ac:dyDescent="0.25">
      <c r="F44" s="1"/>
    </row>
    <row r="45" spans="6:14" x14ac:dyDescent="0.25">
      <c r="F45" s="1"/>
    </row>
    <row r="46" spans="6:14" x14ac:dyDescent="0.25">
      <c r="F46" s="1"/>
    </row>
    <row r="47" spans="6:14" x14ac:dyDescent="0.25">
      <c r="F47" s="1"/>
    </row>
    <row r="48" spans="6:14" x14ac:dyDescent="0.25">
      <c r="F48" s="1"/>
    </row>
    <row r="49" spans="6:6" x14ac:dyDescent="0.25">
      <c r="F49" s="1"/>
    </row>
    <row r="50" spans="6:6" x14ac:dyDescent="0.25">
      <c r="F50" s="1"/>
    </row>
    <row r="51" spans="6:6" x14ac:dyDescent="0.25">
      <c r="F51" s="1"/>
    </row>
  </sheetData>
  <sheetProtection sheet="1" objects="1" scenarios="1" formatCells="0" formatColumns="0" formatRows="0" insertColumns="0" insertRows="0" insertHyperlinks="0" deleteColumns="0" deleteRows="0" sort="0" autoFilter="0" pivotTables="0"/>
  <conditionalFormatting sqref="L2">
    <cfRule type="iconSet" priority="11">
      <iconSet>
        <cfvo type="percent" val="0"/>
        <cfvo type="num" val="30"/>
        <cfvo type="num" val="70"/>
      </iconSet>
    </cfRule>
  </conditionalFormatting>
  <conditionalFormatting sqref="K2:K5 K7:K10">
    <cfRule type="iconSet" priority="12">
      <iconSet>
        <cfvo type="percent" val="0"/>
        <cfvo type="num" val="30"/>
        <cfvo type="num" val="70"/>
      </iconSet>
    </cfRule>
  </conditionalFormatting>
  <conditionalFormatting sqref="K6">
    <cfRule type="iconSet" priority="7">
      <iconSet>
        <cfvo type="percent" val="0"/>
        <cfvo type="num" val="30"/>
        <cfvo type="num" val="70"/>
      </iconSet>
    </cfRule>
  </conditionalFormatting>
  <conditionalFormatting sqref="P23:P30">
    <cfRule type="iconSet" priority="6">
      <iconSet>
        <cfvo type="percent" val="0"/>
        <cfvo type="num" val="30"/>
        <cfvo type="num" val="70"/>
      </iconSet>
    </cfRule>
  </conditionalFormatting>
  <conditionalFormatting sqref="K12">
    <cfRule type="iconSet" priority="5">
      <iconSet>
        <cfvo type="percent" val="0"/>
        <cfvo type="num" val="30"/>
        <cfvo type="num" val="70"/>
      </iconSet>
    </cfRule>
  </conditionalFormatting>
  <conditionalFormatting sqref="C2">
    <cfRule type="containsErrors" priority="4">
      <formula>ISERROR(C2)</formula>
    </cfRule>
  </conditionalFormatting>
  <conditionalFormatting sqref="F20 F2:F18 C2:C25">
    <cfRule type="containsErrors" dxfId="0" priority="13">
      <formula>ISERROR(C2)</formula>
    </cfRule>
  </conditionalFormatting>
  <pageMargins left="0.7" right="0.7" top="0.75" bottom="0.75" header="0.3" footer="0.3"/>
  <pageSetup paperSize="9" orientation="portrait" r:id="rId1"/>
  <ignoredErrors>
    <ignoredError sqref="C2:C16 F6:F8 F2:F5 F10:F11 F12:F18 C17:C25" evalError="1"/>
  </ignoredError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Töölehed</vt:lpstr>
      </vt:variant>
      <vt:variant>
        <vt:i4>3</vt:i4>
      </vt:variant>
      <vt:variant>
        <vt:lpstr>Nimega vahemikud</vt:lpstr>
      </vt:variant>
      <vt:variant>
        <vt:i4>1</vt:i4>
      </vt:variant>
    </vt:vector>
  </HeadingPairs>
  <TitlesOfParts>
    <vt:vector size="4" baseType="lpstr">
      <vt:lpstr>Arvutustulemused</vt:lpstr>
      <vt:lpstr>Loendatavad elemendid perioodis</vt:lpstr>
      <vt:lpstr>Arvutamine</vt:lpstr>
      <vt:lpstr>Arvutamine!_Ref392172520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Hegle Sarapuu</dc:creator>
  <cp:lastModifiedBy>Risto Hinno</cp:lastModifiedBy>
  <dcterms:created xsi:type="dcterms:W3CDTF">2014-05-28T17:55:14Z</dcterms:created>
  <dcterms:modified xsi:type="dcterms:W3CDTF">2014-10-02T08:07:28Z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icrosoft.ReportingServices.InteractiveReport.Excel.SheetName">
    <vt:i4>2</vt:i4>
  </property>
</Properties>
</file>